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AquestLlibreDeTreball" hidePivotFieldList="1"/>
  <bookViews>
    <workbookView xWindow="-10" yWindow="-10" windowWidth="9450" windowHeight="6900" tabRatio="721" activeTab="13"/>
  </bookViews>
  <sheets>
    <sheet name="NOTA METODOLÒGICA" sheetId="17" r:id="rId1"/>
    <sheet name="CEREALS" sheetId="1" r:id="rId2"/>
    <sheet name="PSEUDOCEREALS" sheetId="19" r:id="rId3"/>
    <sheet name="LLEGUMINOSES" sheetId="2" r:id="rId4"/>
    <sheet name="FARRATGES" sheetId="11" r:id="rId5"/>
    <sheet name="TUBERCLES" sheetId="3" r:id="rId6"/>
    <sheet name="HORTALISSES" sheetId="12" r:id="rId7"/>
    <sheet name="INDUSTRIALS" sheetId="4" r:id="rId8"/>
    <sheet name="FLORS" sheetId="5" r:id="rId9"/>
    <sheet name="FRUITERS" sheetId="6" r:id="rId10"/>
    <sheet name="CÍTRICS" sheetId="15" r:id="rId11"/>
    <sheet name="VINYA" sheetId="8" r:id="rId12"/>
    <sheet name="OLIVERA" sheetId="16" r:id="rId13"/>
    <sheet name="ALTRES LLENYOSOS" sheetId="18" r:id="rId14"/>
  </sheets>
  <definedNames>
    <definedName name="_11Àrea_d_impressió" localSheetId="5">TUBERCLES!$A$1:$N$56</definedName>
    <definedName name="_12Àrea_d_impressió" localSheetId="11">VINYA!$A$1:$N$55</definedName>
    <definedName name="_1Àrea_d_impressió" localSheetId="1">CEREALS!$A$1:$M$117</definedName>
    <definedName name="_1Àrea_d_impressió" localSheetId="2">PSEUDOCEREALS!$A$1:$M$19</definedName>
    <definedName name="_3Àrea_d_impressió" localSheetId="4">FARRATGES!$A$1:$M$197</definedName>
    <definedName name="_4Àrea_d_impressió" localSheetId="8">FLORS!$A$1:$I$44</definedName>
    <definedName name="_5Àrea_d_impressió" localSheetId="13">'ALTRES LLENYOSOS'!$A$1:$L$44</definedName>
    <definedName name="_5Àrea_d_impressió" localSheetId="9">FRUITERS!$A$1:$L$170</definedName>
    <definedName name="_6Àrea_d_impressió" localSheetId="6">HORTALISSES!$A$1:$O$266</definedName>
    <definedName name="_7Àrea_d_impressió" localSheetId="7">INDUSTRIALS!$A$1:$M$118</definedName>
    <definedName name="_8Àrea_d_impressió" localSheetId="3">LLEGUMINOSES!$A$1:$M$98</definedName>
    <definedName name="_9Àrea_d_impressió" localSheetId="0">'NOTA METODOLÒGICA'!$A$1:$K$35</definedName>
    <definedName name="_xlnm._FilterDatabase" localSheetId="13" hidden="1">'ALTRES LLENYOSOS'!$A$8:$X$149</definedName>
    <definedName name="_xlnm._FilterDatabase" localSheetId="1" hidden="1">CEREALS!$A$7:$AD$201</definedName>
    <definedName name="_xlnm._FilterDatabase" localSheetId="4" hidden="1">FARRATGES!$A$7:$IP$191</definedName>
    <definedName name="_xlnm._FilterDatabase" localSheetId="8" hidden="1">FLORS!$A$5:$AB$5</definedName>
    <definedName name="_xlnm._FilterDatabase" localSheetId="9" hidden="1">FRUITERS!$A$8:$X$282</definedName>
    <definedName name="_xlnm._FilterDatabase" localSheetId="6" hidden="1">HORTALISSES!$A$7:$AE$266</definedName>
    <definedName name="_xlnm._FilterDatabase" localSheetId="7" hidden="1">INDUSTRIALS!$A$5:$HW$117</definedName>
    <definedName name="_xlnm._FilterDatabase" localSheetId="3" hidden="1">LLEGUMINOSES!$A$7:$AD$98</definedName>
    <definedName name="_xlnm._FilterDatabase" localSheetId="2" hidden="1">PSEUDOCEREALS!$A$7:$AD$103</definedName>
    <definedName name="_xlnm._FilterDatabase" localSheetId="5" hidden="1">TUBERCLES!$A$7:$AD$206</definedName>
    <definedName name="_xlnm._FilterDatabase" localSheetId="11" hidden="1">VINYA!$A$8:$AG$69</definedName>
    <definedName name="_xlnm.Print_Area" localSheetId="13">'ALTRES LLENYOSOS'!$A$7:$L$34</definedName>
    <definedName name="_xlnm.Print_Area" localSheetId="1">CEREALS!$A$6:$L$117</definedName>
    <definedName name="_xlnm.Print_Area" localSheetId="10">CÍTRICS!$A$7:$H$117</definedName>
    <definedName name="_xlnm.Print_Area" localSheetId="4">FARRATGES!$A$6:$M$195</definedName>
    <definedName name="_xlnm.Print_Area" localSheetId="8">FLORS!$A$6:$I$42</definedName>
    <definedName name="_xlnm.Print_Area" localSheetId="9">FRUITERS!$A$7:$L$160</definedName>
    <definedName name="_xlnm.Print_Area" localSheetId="6">HORTALISSES!$A$7:$M$264</definedName>
    <definedName name="_xlnm.Print_Area" localSheetId="7">INDUSTRIALS!$A$6:$M$117</definedName>
    <definedName name="_xlnm.Print_Area" localSheetId="3">LLEGUMINOSES!$A$6:$M$96</definedName>
    <definedName name="_xlnm.Print_Area" localSheetId="0">'NOTA METODOLÒGICA'!$A$1:$K$34</definedName>
    <definedName name="_xlnm.Print_Area" localSheetId="12">OLIVERA!$A$7:$M$48</definedName>
    <definedName name="_xlnm.Print_Area" localSheetId="2">PSEUDOCEREALS!$A$6:$L$19</definedName>
    <definedName name="_xlnm.Print_Area" localSheetId="5">TUBERCLES!$A$6:$L$54</definedName>
    <definedName name="_xlnm.Print_Area" localSheetId="11">VINYA!$A$7:$N$53</definedName>
    <definedName name="OLE_LINK1" localSheetId="0">'NOTA METODOLÒGICA'!$D$6</definedName>
    <definedName name="OLE_LINK2" localSheetId="0">'NOTA METODOLÒGICA'!$C$3</definedName>
    <definedName name="_xlnm.Print_Titles" localSheetId="13">'ALTRES LLENYOSOS'!$1:$6</definedName>
    <definedName name="_xlnm.Print_Titles" localSheetId="1">CEREALS!$1:$5</definedName>
    <definedName name="_xlnm.Print_Titles" localSheetId="10">CÍTRICS!$1:$6</definedName>
    <definedName name="_xlnm.Print_Titles" localSheetId="4">FARRATGES!$1:$5</definedName>
    <definedName name="_xlnm.Print_Titles" localSheetId="8">FLORS!$1:$5</definedName>
    <definedName name="_xlnm.Print_Titles" localSheetId="9">FRUITERS!$1:$6</definedName>
    <definedName name="_xlnm.Print_Titles" localSheetId="6">HORTALISSES!$1:$6</definedName>
    <definedName name="_xlnm.Print_Titles" localSheetId="7">INDUSTRIALS!$1:$5</definedName>
    <definedName name="_xlnm.Print_Titles" localSheetId="3">LLEGUMINOSES!$1:$5</definedName>
    <definedName name="_xlnm.Print_Titles" localSheetId="12">OLIVERA!$1:$6</definedName>
    <definedName name="_xlnm.Print_Titles" localSheetId="2">PSEUDOCEREALS!$1:$5</definedName>
    <definedName name="_xlnm.Print_Titles" localSheetId="5">TUBERCLES!$1:$5</definedName>
    <definedName name="_xlnm.Print_Titles" localSheetId="11">VINYA!$1:$6</definedName>
  </definedNames>
  <calcPr calcId="145621"/>
</workbook>
</file>

<file path=xl/calcChain.xml><?xml version="1.0" encoding="utf-8"?>
<calcChain xmlns="http://schemas.openxmlformats.org/spreadsheetml/2006/main">
  <c r="B195" i="11" l="1"/>
  <c r="E75" i="15" l="1"/>
  <c r="H53" i="15"/>
  <c r="G53" i="15"/>
  <c r="F53" i="15"/>
  <c r="E53" i="15"/>
  <c r="H52" i="15"/>
  <c r="G52" i="15"/>
  <c r="F52" i="15"/>
  <c r="E52" i="15"/>
  <c r="H51" i="15"/>
  <c r="G51" i="15"/>
  <c r="F51" i="15"/>
  <c r="E51" i="15"/>
  <c r="H50" i="15"/>
  <c r="G50" i="15"/>
  <c r="F50" i="15"/>
  <c r="E50" i="15"/>
  <c r="B51" i="15"/>
  <c r="C51" i="15"/>
  <c r="B52" i="15"/>
  <c r="C52" i="15"/>
  <c r="B53" i="15"/>
  <c r="C53" i="15"/>
  <c r="B54" i="15"/>
  <c r="C54" i="15"/>
  <c r="C50" i="15"/>
  <c r="B50" i="15"/>
  <c r="H40" i="15"/>
  <c r="G40" i="15"/>
  <c r="F40" i="15"/>
  <c r="E40" i="15"/>
  <c r="C40" i="15"/>
  <c r="B40" i="15"/>
  <c r="M33" i="8" l="1"/>
  <c r="M34" i="8"/>
  <c r="M35" i="8"/>
  <c r="E41" i="8" l="1"/>
  <c r="E42" i="8"/>
  <c r="E43" i="8"/>
  <c r="F50" i="8" l="1"/>
  <c r="F51" i="8"/>
  <c r="F52" i="8"/>
  <c r="F53" i="8"/>
  <c r="F49" i="8"/>
  <c r="H43" i="8"/>
  <c r="G43" i="8"/>
  <c r="F43" i="8"/>
  <c r="H42" i="8"/>
  <c r="G42" i="8"/>
  <c r="F42" i="8"/>
  <c r="H41" i="8"/>
  <c r="G41" i="8"/>
  <c r="F41" i="8"/>
  <c r="F40" i="8"/>
  <c r="E40" i="8"/>
  <c r="M32" i="8"/>
  <c r="E33" i="8"/>
  <c r="I41" i="8" s="1"/>
  <c r="E34" i="8"/>
  <c r="I42" i="8" s="1"/>
  <c r="E35" i="8"/>
  <c r="I43" i="8" s="1"/>
  <c r="E32" i="8"/>
  <c r="K23" i="8"/>
  <c r="K24" i="8"/>
  <c r="K25" i="8"/>
  <c r="K26" i="8"/>
  <c r="B34" i="18" l="1"/>
  <c r="L20" i="6" l="1"/>
  <c r="K20" i="6"/>
  <c r="J20" i="6"/>
  <c r="I20" i="6"/>
  <c r="F20" i="6"/>
  <c r="E20" i="6"/>
  <c r="D20" i="6"/>
  <c r="C20" i="6"/>
  <c r="B20" i="6"/>
  <c r="H29" i="1" l="1"/>
  <c r="I29" i="1"/>
  <c r="J29" i="1"/>
  <c r="K29" i="1"/>
  <c r="L29" i="1"/>
  <c r="L116" i="4"/>
  <c r="J116" i="4" l="1"/>
  <c r="J115" i="4"/>
  <c r="J114" i="4"/>
  <c r="J113" i="4"/>
  <c r="I89" i="4"/>
  <c r="I110" i="4" l="1"/>
  <c r="J110" i="4"/>
  <c r="J103" i="4"/>
  <c r="J96" i="4"/>
  <c r="J89" i="4"/>
  <c r="J82" i="4"/>
  <c r="J75" i="4"/>
  <c r="J68" i="4"/>
  <c r="J61" i="4"/>
  <c r="J47" i="4"/>
  <c r="J40" i="4"/>
  <c r="J33" i="4"/>
  <c r="J26" i="4"/>
  <c r="J19" i="4"/>
  <c r="J12" i="4"/>
  <c r="I12" i="4"/>
  <c r="J117" i="4" l="1"/>
  <c r="E38" i="5" l="1"/>
  <c r="E39" i="5"/>
  <c r="E40" i="5"/>
  <c r="E37" i="5"/>
  <c r="G114" i="4"/>
  <c r="G115" i="4"/>
  <c r="G116" i="4"/>
  <c r="G113" i="4"/>
  <c r="B113" i="4"/>
  <c r="C113" i="4"/>
  <c r="D113" i="4"/>
  <c r="B114" i="4"/>
  <c r="C114" i="4"/>
  <c r="D114" i="4"/>
  <c r="B115" i="4"/>
  <c r="C115" i="4"/>
  <c r="D115" i="4"/>
  <c r="B116" i="4"/>
  <c r="C116" i="4"/>
  <c r="D116" i="4"/>
  <c r="L33" i="18" l="1"/>
  <c r="K33" i="18"/>
  <c r="J33" i="18"/>
  <c r="I33" i="18"/>
  <c r="L32" i="18"/>
  <c r="K32" i="18"/>
  <c r="J32" i="18"/>
  <c r="I32" i="18"/>
  <c r="L31" i="18"/>
  <c r="K31" i="18"/>
  <c r="J31" i="18"/>
  <c r="I31" i="18"/>
  <c r="L30" i="18"/>
  <c r="K30" i="18"/>
  <c r="J30" i="18"/>
  <c r="I30" i="18"/>
  <c r="F33" i="18"/>
  <c r="E33" i="18"/>
  <c r="D33" i="18"/>
  <c r="C33" i="18"/>
  <c r="B33" i="18"/>
  <c r="F32" i="18"/>
  <c r="E32" i="18"/>
  <c r="D32" i="18"/>
  <c r="C32" i="18"/>
  <c r="B32" i="18"/>
  <c r="F31" i="18"/>
  <c r="E31" i="18"/>
  <c r="D31" i="18"/>
  <c r="C31" i="18"/>
  <c r="B31" i="18"/>
  <c r="F30" i="18"/>
  <c r="E30" i="18"/>
  <c r="D30" i="18"/>
  <c r="C30" i="18"/>
  <c r="B30" i="18"/>
  <c r="L159" i="6"/>
  <c r="K159" i="6"/>
  <c r="J159" i="6"/>
  <c r="I159" i="6"/>
  <c r="L158" i="6"/>
  <c r="K158" i="6"/>
  <c r="J158" i="6"/>
  <c r="I158" i="6"/>
  <c r="L157" i="6"/>
  <c r="K157" i="6"/>
  <c r="J157" i="6"/>
  <c r="I157" i="6"/>
  <c r="L156" i="6"/>
  <c r="K156" i="6"/>
  <c r="J156" i="6"/>
  <c r="I156" i="6"/>
  <c r="F159" i="6"/>
  <c r="E159" i="6"/>
  <c r="D159" i="6"/>
  <c r="C159" i="6"/>
  <c r="F158" i="6"/>
  <c r="E158" i="6"/>
  <c r="D158" i="6"/>
  <c r="C158" i="6"/>
  <c r="F157" i="6"/>
  <c r="E157" i="6"/>
  <c r="D157" i="6"/>
  <c r="C157" i="6"/>
  <c r="F156" i="6"/>
  <c r="E156" i="6"/>
  <c r="D156" i="6"/>
  <c r="C156" i="6"/>
  <c r="B159" i="6"/>
  <c r="B158" i="6"/>
  <c r="B157" i="6"/>
  <c r="B156" i="6"/>
  <c r="M116" i="4"/>
  <c r="K116" i="4"/>
  <c r="I116" i="4"/>
  <c r="H116" i="4"/>
  <c r="M115" i="4"/>
  <c r="L115" i="4"/>
  <c r="K115" i="4"/>
  <c r="I115" i="4"/>
  <c r="H115" i="4"/>
  <c r="M114" i="4"/>
  <c r="L114" i="4"/>
  <c r="K114" i="4"/>
  <c r="I114" i="4"/>
  <c r="H114" i="4"/>
  <c r="M113" i="4"/>
  <c r="L113" i="4"/>
  <c r="K113" i="4"/>
  <c r="I113" i="4"/>
  <c r="H113" i="4"/>
  <c r="M89" i="4"/>
  <c r="L89" i="4"/>
  <c r="K89" i="4"/>
  <c r="H89" i="4"/>
  <c r="G89" i="4"/>
  <c r="D89" i="4"/>
  <c r="C89" i="4"/>
  <c r="B89" i="4"/>
  <c r="M82" i="4"/>
  <c r="L82" i="4"/>
  <c r="K82" i="4"/>
  <c r="H82" i="4"/>
  <c r="G82" i="4"/>
  <c r="D82" i="4"/>
  <c r="C82" i="4"/>
  <c r="B82" i="4"/>
  <c r="M75" i="4"/>
  <c r="L75" i="4"/>
  <c r="K75" i="4"/>
  <c r="H75" i="4"/>
  <c r="G75" i="4"/>
  <c r="D75" i="4"/>
  <c r="C75" i="4"/>
  <c r="B75" i="4"/>
  <c r="M263" i="12"/>
  <c r="L263" i="12"/>
  <c r="K263" i="12"/>
  <c r="J263" i="12"/>
  <c r="I263" i="12"/>
  <c r="M262" i="12"/>
  <c r="L262" i="12"/>
  <c r="K262" i="12"/>
  <c r="J262" i="12"/>
  <c r="I262" i="12"/>
  <c r="M261" i="12"/>
  <c r="L261" i="12"/>
  <c r="K261" i="12"/>
  <c r="J261" i="12"/>
  <c r="I261" i="12"/>
  <c r="M260" i="12"/>
  <c r="L260" i="12"/>
  <c r="K260" i="12"/>
  <c r="J260" i="12"/>
  <c r="I260" i="12"/>
  <c r="E263" i="12"/>
  <c r="D263" i="12"/>
  <c r="C263" i="12"/>
  <c r="E262" i="12"/>
  <c r="D262" i="12"/>
  <c r="C262" i="12"/>
  <c r="E261" i="12"/>
  <c r="D261" i="12"/>
  <c r="C261" i="12"/>
  <c r="E260" i="12"/>
  <c r="D260" i="12"/>
  <c r="C260" i="12"/>
  <c r="B263" i="12"/>
  <c r="B262" i="12"/>
  <c r="B261" i="12"/>
  <c r="B260" i="12"/>
  <c r="M257" i="12"/>
  <c r="L257" i="12"/>
  <c r="K257" i="12"/>
  <c r="J257" i="12"/>
  <c r="I257" i="12"/>
  <c r="E257" i="12"/>
  <c r="D257" i="12"/>
  <c r="C257" i="12"/>
  <c r="B257" i="12"/>
  <c r="M186" i="11"/>
  <c r="L186" i="11"/>
  <c r="K186" i="11"/>
  <c r="J186" i="11"/>
  <c r="I186" i="11"/>
  <c r="M185" i="11"/>
  <c r="L185" i="11"/>
  <c r="K185" i="11"/>
  <c r="J185" i="11"/>
  <c r="I185" i="11"/>
  <c r="M184" i="11"/>
  <c r="L184" i="11"/>
  <c r="K184" i="11"/>
  <c r="J184" i="11"/>
  <c r="I184" i="11"/>
  <c r="M183" i="11"/>
  <c r="L183" i="11"/>
  <c r="K183" i="11"/>
  <c r="J183" i="11"/>
  <c r="I183" i="11"/>
  <c r="F186" i="11"/>
  <c r="E186" i="11"/>
  <c r="D186" i="11"/>
  <c r="C186" i="11"/>
  <c r="F185" i="11"/>
  <c r="E185" i="11"/>
  <c r="D185" i="11"/>
  <c r="C185" i="11"/>
  <c r="F184" i="11"/>
  <c r="E184" i="11"/>
  <c r="D184" i="11"/>
  <c r="C184" i="11"/>
  <c r="F183" i="11"/>
  <c r="E183" i="11"/>
  <c r="D183" i="11"/>
  <c r="C183" i="11"/>
  <c r="B186" i="11"/>
  <c r="B185" i="11"/>
  <c r="B184" i="11"/>
  <c r="B183" i="11"/>
  <c r="M180" i="11"/>
  <c r="L180" i="11"/>
  <c r="K180" i="11"/>
  <c r="J180" i="11"/>
  <c r="I180" i="11"/>
  <c r="F180" i="11"/>
  <c r="E180" i="11"/>
  <c r="D180" i="11"/>
  <c r="C180" i="11"/>
  <c r="B180" i="11"/>
  <c r="M173" i="11"/>
  <c r="L173" i="11"/>
  <c r="K173" i="11"/>
  <c r="J173" i="11"/>
  <c r="I173" i="11"/>
  <c r="F173" i="11"/>
  <c r="E173" i="11"/>
  <c r="D173" i="11"/>
  <c r="C173" i="11"/>
  <c r="B173" i="11"/>
  <c r="M166" i="11"/>
  <c r="L166" i="11"/>
  <c r="K166" i="11"/>
  <c r="J166" i="11"/>
  <c r="I166" i="11"/>
  <c r="F166" i="11"/>
  <c r="E166" i="11"/>
  <c r="D166" i="11"/>
  <c r="C166" i="11"/>
  <c r="B166" i="11"/>
  <c r="M159" i="11"/>
  <c r="L159" i="11"/>
  <c r="K159" i="11"/>
  <c r="J159" i="11"/>
  <c r="I159" i="11"/>
  <c r="F159" i="11"/>
  <c r="E159" i="11"/>
  <c r="D159" i="11"/>
  <c r="C159" i="11"/>
  <c r="B159" i="11"/>
  <c r="M152" i="11"/>
  <c r="L152" i="11"/>
  <c r="K152" i="11"/>
  <c r="J152" i="11"/>
  <c r="I152" i="11"/>
  <c r="F152" i="11"/>
  <c r="E152" i="11"/>
  <c r="D152" i="11"/>
  <c r="C152" i="11"/>
  <c r="B152" i="11"/>
  <c r="M145" i="11"/>
  <c r="L145" i="11"/>
  <c r="K145" i="11"/>
  <c r="J145" i="11"/>
  <c r="I145" i="11"/>
  <c r="F145" i="11"/>
  <c r="E145" i="11"/>
  <c r="D145" i="11"/>
  <c r="C145" i="11"/>
  <c r="B145" i="11"/>
  <c r="M95" i="2"/>
  <c r="L95" i="2"/>
  <c r="K95" i="2"/>
  <c r="J95" i="2"/>
  <c r="I95" i="2"/>
  <c r="H95" i="2"/>
  <c r="G95" i="2"/>
  <c r="M94" i="2"/>
  <c r="L94" i="2"/>
  <c r="K94" i="2"/>
  <c r="J94" i="2"/>
  <c r="I94" i="2"/>
  <c r="H94" i="2"/>
  <c r="G94" i="2"/>
  <c r="M93" i="2"/>
  <c r="L93" i="2"/>
  <c r="K93" i="2"/>
  <c r="J93" i="2"/>
  <c r="I93" i="2"/>
  <c r="H93" i="2"/>
  <c r="G93" i="2"/>
  <c r="M92" i="2"/>
  <c r="L92" i="2"/>
  <c r="K92" i="2"/>
  <c r="J92" i="2"/>
  <c r="I92" i="2"/>
  <c r="H92" i="2"/>
  <c r="G92" i="2"/>
  <c r="B95" i="2"/>
  <c r="B94" i="2"/>
  <c r="B93" i="2"/>
  <c r="D95" i="2"/>
  <c r="C95" i="2"/>
  <c r="D94" i="2"/>
  <c r="C94" i="2"/>
  <c r="D93" i="2"/>
  <c r="C93" i="2"/>
  <c r="D92" i="2"/>
  <c r="C92" i="2"/>
  <c r="B92" i="2"/>
  <c r="L32" i="1"/>
  <c r="L116" i="1" s="1"/>
  <c r="K32" i="1"/>
  <c r="K116" i="1" s="1"/>
  <c r="J32" i="1"/>
  <c r="J116" i="1" s="1"/>
  <c r="I32" i="1"/>
  <c r="I116" i="1" s="1"/>
  <c r="H32" i="1"/>
  <c r="H116" i="1" s="1"/>
  <c r="G32" i="1"/>
  <c r="G116" i="1" s="1"/>
  <c r="L31" i="1"/>
  <c r="L115" i="1" s="1"/>
  <c r="K31" i="1"/>
  <c r="K115" i="1" s="1"/>
  <c r="J31" i="1"/>
  <c r="J115" i="1" s="1"/>
  <c r="I31" i="1"/>
  <c r="I115" i="1" s="1"/>
  <c r="H31" i="1"/>
  <c r="H115" i="1" s="1"/>
  <c r="G31" i="1"/>
  <c r="G115" i="1" s="1"/>
  <c r="L30" i="1"/>
  <c r="L114" i="1" s="1"/>
  <c r="K30" i="1"/>
  <c r="K114" i="1" s="1"/>
  <c r="J30" i="1"/>
  <c r="J114" i="1" s="1"/>
  <c r="I30" i="1"/>
  <c r="I114" i="1" s="1"/>
  <c r="H30" i="1"/>
  <c r="H114" i="1" s="1"/>
  <c r="G30" i="1"/>
  <c r="G114" i="1" s="1"/>
  <c r="L113" i="1"/>
  <c r="K113" i="1"/>
  <c r="J113" i="1"/>
  <c r="I113" i="1"/>
  <c r="H113" i="1"/>
  <c r="G29" i="1"/>
  <c r="G113" i="1" s="1"/>
  <c r="B32" i="1"/>
  <c r="B116" i="1" s="1"/>
  <c r="B31" i="1"/>
  <c r="B115" i="1" s="1"/>
  <c r="B30" i="1"/>
  <c r="B114" i="1" s="1"/>
  <c r="D32" i="1"/>
  <c r="D116" i="1" s="1"/>
  <c r="C32" i="1"/>
  <c r="C116" i="1" s="1"/>
  <c r="D31" i="1"/>
  <c r="D115" i="1" s="1"/>
  <c r="C31" i="1"/>
  <c r="C115" i="1" s="1"/>
  <c r="D30" i="1"/>
  <c r="D114" i="1" s="1"/>
  <c r="C30" i="1"/>
  <c r="C114" i="1" s="1"/>
  <c r="D29" i="1"/>
  <c r="D113" i="1" s="1"/>
  <c r="C29" i="1"/>
  <c r="C113" i="1" s="1"/>
  <c r="B29" i="1"/>
  <c r="B113" i="1" s="1"/>
  <c r="L26" i="1"/>
  <c r="K26" i="1"/>
  <c r="J26" i="1"/>
  <c r="I26" i="1"/>
  <c r="H26" i="1"/>
  <c r="G26" i="1"/>
  <c r="D26" i="1"/>
  <c r="C26" i="1"/>
  <c r="B26" i="1"/>
  <c r="K20" i="8" l="1"/>
  <c r="J20" i="8"/>
  <c r="G12" i="19" l="1"/>
  <c r="D96" i="2" l="1"/>
  <c r="M117" i="12"/>
  <c r="L117" i="12"/>
  <c r="K117" i="12"/>
  <c r="J117" i="12"/>
  <c r="I117" i="12"/>
  <c r="E117" i="12"/>
  <c r="D117" i="12"/>
  <c r="C117" i="12"/>
  <c r="B117" i="12"/>
  <c r="B124" i="12"/>
  <c r="C124" i="12"/>
  <c r="D124" i="12"/>
  <c r="E124" i="12"/>
  <c r="B96" i="2" l="1"/>
  <c r="C96" i="2"/>
  <c r="L34" i="18" l="1"/>
  <c r="K34" i="18"/>
  <c r="J34" i="18"/>
  <c r="I34" i="18"/>
  <c r="L27" i="18"/>
  <c r="K27" i="18"/>
  <c r="J27" i="18"/>
  <c r="I27" i="18"/>
  <c r="F27" i="18"/>
  <c r="E27" i="18"/>
  <c r="D27" i="18"/>
  <c r="C27" i="18"/>
  <c r="B27" i="18"/>
  <c r="N26" i="8"/>
  <c r="M26" i="8"/>
  <c r="L26" i="8"/>
  <c r="J26" i="8"/>
  <c r="I26" i="8"/>
  <c r="N25" i="8"/>
  <c r="M25" i="8"/>
  <c r="L25" i="8"/>
  <c r="J25" i="8"/>
  <c r="I25" i="8"/>
  <c r="N24" i="8"/>
  <c r="M24" i="8"/>
  <c r="L24" i="8"/>
  <c r="J24" i="8"/>
  <c r="I24" i="8"/>
  <c r="N23" i="8"/>
  <c r="M23" i="8"/>
  <c r="L23" i="8"/>
  <c r="J23" i="8"/>
  <c r="I23" i="8"/>
  <c r="F26" i="8"/>
  <c r="E26" i="8"/>
  <c r="D26" i="8"/>
  <c r="F25" i="8"/>
  <c r="E25" i="8"/>
  <c r="D25" i="8"/>
  <c r="F24" i="8"/>
  <c r="E24" i="8"/>
  <c r="D24" i="8"/>
  <c r="F23" i="8"/>
  <c r="E23" i="8"/>
  <c r="D23" i="8"/>
  <c r="N27" i="8" l="1"/>
  <c r="J27" i="8"/>
  <c r="D27" i="8"/>
  <c r="I27" i="8"/>
  <c r="M27" i="8"/>
  <c r="L27" i="8"/>
  <c r="E27" i="8"/>
  <c r="F27" i="8"/>
  <c r="K27" i="8"/>
  <c r="L153" i="6"/>
  <c r="K153" i="6"/>
  <c r="J153" i="6"/>
  <c r="I153" i="6"/>
  <c r="F153" i="6"/>
  <c r="E153" i="6"/>
  <c r="D153" i="6"/>
  <c r="C153" i="6"/>
  <c r="B153" i="6"/>
  <c r="M82" i="2" l="1"/>
  <c r="L82" i="2"/>
  <c r="K82" i="2"/>
  <c r="J82" i="2"/>
  <c r="I82" i="2"/>
  <c r="H82" i="2"/>
  <c r="G82" i="2"/>
  <c r="D82" i="2"/>
  <c r="C82" i="2"/>
  <c r="B82" i="2"/>
  <c r="C75" i="2" l="1"/>
  <c r="L139" i="6" l="1"/>
  <c r="K139" i="6"/>
  <c r="J139" i="6"/>
  <c r="I139" i="6"/>
  <c r="F139" i="6"/>
  <c r="E139" i="6"/>
  <c r="D139" i="6"/>
  <c r="C139" i="6"/>
  <c r="B139" i="6"/>
  <c r="M110" i="12" l="1"/>
  <c r="L110" i="12"/>
  <c r="K110" i="12"/>
  <c r="J110" i="12"/>
  <c r="I110" i="12"/>
  <c r="E110" i="12"/>
  <c r="D110" i="12"/>
  <c r="C110" i="12"/>
  <c r="B110" i="12"/>
  <c r="M68" i="11" l="1"/>
  <c r="L68" i="11"/>
  <c r="K68" i="11"/>
  <c r="J68" i="11"/>
  <c r="I68" i="11"/>
  <c r="F68" i="11"/>
  <c r="E68" i="11"/>
  <c r="D68" i="11"/>
  <c r="C68" i="11"/>
  <c r="B68" i="11"/>
  <c r="M40" i="11"/>
  <c r="L40" i="11"/>
  <c r="K40" i="11"/>
  <c r="J40" i="11"/>
  <c r="I40" i="11"/>
  <c r="F40" i="11"/>
  <c r="E40" i="11"/>
  <c r="D40" i="11"/>
  <c r="C40" i="11"/>
  <c r="B40" i="11"/>
  <c r="B19" i="11" l="1"/>
  <c r="C19" i="11"/>
  <c r="D19" i="11"/>
  <c r="E19" i="11"/>
  <c r="B26" i="11"/>
  <c r="C26" i="11"/>
  <c r="D26" i="11"/>
  <c r="E26" i="11"/>
  <c r="I117" i="4"/>
  <c r="L47" i="3"/>
  <c r="K47" i="3"/>
  <c r="J47" i="3"/>
  <c r="I47" i="3"/>
  <c r="H47" i="3"/>
  <c r="G47" i="3"/>
  <c r="D47" i="3"/>
  <c r="C47" i="3"/>
  <c r="B47" i="3"/>
  <c r="L53" i="3"/>
  <c r="K53" i="3"/>
  <c r="J53" i="3"/>
  <c r="I53" i="3"/>
  <c r="H53" i="3"/>
  <c r="G53" i="3"/>
  <c r="L52" i="3"/>
  <c r="K52" i="3"/>
  <c r="J52" i="3"/>
  <c r="I52" i="3"/>
  <c r="H52" i="3"/>
  <c r="G52" i="3"/>
  <c r="L51" i="3"/>
  <c r="K51" i="3"/>
  <c r="J51" i="3"/>
  <c r="I51" i="3"/>
  <c r="H51" i="3"/>
  <c r="G51" i="3"/>
  <c r="L50" i="3"/>
  <c r="K50" i="3"/>
  <c r="J50" i="3"/>
  <c r="I50" i="3"/>
  <c r="H50" i="3"/>
  <c r="G50" i="3"/>
  <c r="C50" i="3"/>
  <c r="D50" i="3"/>
  <c r="C51" i="3"/>
  <c r="D51" i="3"/>
  <c r="C52" i="3"/>
  <c r="D52" i="3"/>
  <c r="C53" i="3"/>
  <c r="D53" i="3"/>
  <c r="B51" i="3"/>
  <c r="B52" i="3"/>
  <c r="B53" i="3"/>
  <c r="B50" i="3"/>
  <c r="M26" i="2"/>
  <c r="L26" i="2"/>
  <c r="K26" i="2"/>
  <c r="J26" i="2"/>
  <c r="I26" i="2"/>
  <c r="H26" i="2"/>
  <c r="G26" i="2"/>
  <c r="D26" i="2"/>
  <c r="C26" i="2"/>
  <c r="B26" i="2"/>
  <c r="B75" i="1" l="1"/>
  <c r="C75" i="1"/>
  <c r="D75" i="1"/>
  <c r="H12" i="1"/>
  <c r="H12" i="19"/>
  <c r="L19" i="1"/>
  <c r="K19" i="1"/>
  <c r="J19" i="1"/>
  <c r="I19" i="1"/>
  <c r="H19" i="1"/>
  <c r="G19" i="1"/>
  <c r="D19" i="1"/>
  <c r="C19" i="1"/>
  <c r="B19" i="1"/>
  <c r="D33" i="1" l="1"/>
  <c r="J33" i="1"/>
  <c r="G33" i="1"/>
  <c r="L33" i="1"/>
  <c r="H33" i="1"/>
  <c r="K33" i="1"/>
  <c r="I33" i="1"/>
  <c r="B33" i="1"/>
  <c r="C33" i="1"/>
  <c r="B47" i="16"/>
  <c r="C47" i="16"/>
  <c r="E46" i="16" l="1"/>
  <c r="E45" i="16"/>
  <c r="E44" i="16"/>
  <c r="E43" i="16"/>
  <c r="G40" i="8"/>
  <c r="H40" i="8"/>
  <c r="I40" i="8"/>
  <c r="L13" i="8" l="1"/>
  <c r="B30" i="5"/>
  <c r="C30" i="5"/>
  <c r="D30" i="5"/>
  <c r="E30" i="5"/>
  <c r="I30" i="5"/>
  <c r="B31" i="5"/>
  <c r="C31" i="5"/>
  <c r="D31" i="5"/>
  <c r="E31" i="5"/>
  <c r="I31" i="5"/>
  <c r="B32" i="5"/>
  <c r="C32" i="5"/>
  <c r="D32" i="5"/>
  <c r="E32" i="5"/>
  <c r="I32" i="5"/>
  <c r="C29" i="5"/>
  <c r="D29" i="5"/>
  <c r="E29" i="5"/>
  <c r="I29" i="5"/>
  <c r="B29" i="5"/>
  <c r="B19" i="3"/>
  <c r="C19" i="3"/>
  <c r="D19" i="3"/>
  <c r="G19" i="3"/>
  <c r="H19" i="3"/>
  <c r="I19" i="3"/>
  <c r="J19" i="3"/>
  <c r="K19" i="3"/>
  <c r="B16" i="19"/>
  <c r="C16" i="19"/>
  <c r="D16" i="19"/>
  <c r="G16" i="19"/>
  <c r="H16" i="19"/>
  <c r="I16" i="19"/>
  <c r="J16" i="19"/>
  <c r="K16" i="19"/>
  <c r="L16" i="19"/>
  <c r="B17" i="19"/>
  <c r="C17" i="19"/>
  <c r="D17" i="19"/>
  <c r="G17" i="19"/>
  <c r="H17" i="19"/>
  <c r="I17" i="19"/>
  <c r="J17" i="19"/>
  <c r="K17" i="19"/>
  <c r="L17" i="19"/>
  <c r="B18" i="19"/>
  <c r="C18" i="19"/>
  <c r="D18" i="19"/>
  <c r="G18" i="19"/>
  <c r="H18" i="19"/>
  <c r="I18" i="19"/>
  <c r="J18" i="19"/>
  <c r="K18" i="19"/>
  <c r="L18" i="19"/>
  <c r="C15" i="19"/>
  <c r="D15" i="19"/>
  <c r="G15" i="19"/>
  <c r="H15" i="19"/>
  <c r="I15" i="19"/>
  <c r="J15" i="19"/>
  <c r="K15" i="19"/>
  <c r="L15" i="19"/>
  <c r="B15" i="19"/>
  <c r="G19" i="19" l="1"/>
  <c r="B34" i="6"/>
  <c r="C34" i="6"/>
  <c r="D34" i="6"/>
  <c r="E34" i="6"/>
  <c r="F34" i="6"/>
  <c r="I34" i="6"/>
  <c r="J34" i="6"/>
  <c r="K34" i="6"/>
  <c r="L34" i="6"/>
  <c r="L146" i="6"/>
  <c r="K146" i="6"/>
  <c r="J146" i="6"/>
  <c r="I146" i="6"/>
  <c r="F146" i="6"/>
  <c r="E146" i="6"/>
  <c r="D146" i="6"/>
  <c r="C146" i="6"/>
  <c r="B146" i="6"/>
  <c r="B103" i="4"/>
  <c r="C103" i="4"/>
  <c r="D103" i="4"/>
  <c r="G103" i="4"/>
  <c r="H103" i="4"/>
  <c r="K103" i="4"/>
  <c r="L103" i="4"/>
  <c r="M103" i="4"/>
  <c r="M110" i="4"/>
  <c r="L110" i="4"/>
  <c r="K110" i="4"/>
  <c r="H110" i="4"/>
  <c r="G110" i="4"/>
  <c r="D110" i="4"/>
  <c r="C110" i="4"/>
  <c r="B110" i="4"/>
  <c r="M96" i="4"/>
  <c r="L96" i="4"/>
  <c r="K96" i="4"/>
  <c r="H96" i="4"/>
  <c r="G96" i="4"/>
  <c r="D96" i="4"/>
  <c r="C96" i="4"/>
  <c r="B96" i="4"/>
  <c r="M68" i="4"/>
  <c r="L68" i="4"/>
  <c r="K68" i="4"/>
  <c r="H68" i="4"/>
  <c r="G68" i="4"/>
  <c r="D68" i="4"/>
  <c r="C68" i="4"/>
  <c r="B68" i="4"/>
  <c r="M47" i="4"/>
  <c r="L47" i="4"/>
  <c r="K47" i="4"/>
  <c r="H47" i="4"/>
  <c r="G47" i="4"/>
  <c r="D47" i="4"/>
  <c r="C47" i="4"/>
  <c r="B47" i="4"/>
  <c r="M26" i="4"/>
  <c r="L26" i="4"/>
  <c r="K26" i="4"/>
  <c r="H26" i="4"/>
  <c r="G26" i="4"/>
  <c r="D26" i="4"/>
  <c r="C26" i="4"/>
  <c r="B26" i="4"/>
  <c r="B19" i="4"/>
  <c r="C19" i="4"/>
  <c r="D19" i="4"/>
  <c r="G19" i="4"/>
  <c r="H19" i="4"/>
  <c r="K19" i="4"/>
  <c r="L19" i="4"/>
  <c r="M19" i="4"/>
  <c r="M138" i="11"/>
  <c r="L138" i="11"/>
  <c r="K138" i="11"/>
  <c r="J138" i="11"/>
  <c r="I138" i="11"/>
  <c r="F138" i="11"/>
  <c r="E138" i="11"/>
  <c r="D138" i="11"/>
  <c r="C138" i="11"/>
  <c r="B138" i="11"/>
  <c r="M131" i="11"/>
  <c r="L131" i="11"/>
  <c r="K131" i="11"/>
  <c r="J131" i="11"/>
  <c r="I131" i="11"/>
  <c r="F131" i="11"/>
  <c r="E131" i="11"/>
  <c r="D131" i="11"/>
  <c r="C131" i="11"/>
  <c r="B131" i="11"/>
  <c r="M124" i="11"/>
  <c r="L124" i="11"/>
  <c r="K124" i="11"/>
  <c r="J124" i="11"/>
  <c r="I124" i="11"/>
  <c r="F124" i="11"/>
  <c r="E124" i="11"/>
  <c r="D124" i="11"/>
  <c r="C124" i="11"/>
  <c r="B124" i="11"/>
  <c r="M117" i="11"/>
  <c r="L117" i="11"/>
  <c r="K117" i="11"/>
  <c r="J117" i="11"/>
  <c r="I117" i="11"/>
  <c r="F117" i="11"/>
  <c r="E117" i="11"/>
  <c r="D117" i="11"/>
  <c r="C117" i="11"/>
  <c r="B117" i="11"/>
  <c r="M110" i="11"/>
  <c r="L110" i="11"/>
  <c r="K110" i="11"/>
  <c r="J110" i="11"/>
  <c r="I110" i="11"/>
  <c r="F110" i="11"/>
  <c r="E110" i="11"/>
  <c r="D110" i="11"/>
  <c r="C110" i="11"/>
  <c r="B110" i="11"/>
  <c r="M75" i="2"/>
  <c r="L75" i="2"/>
  <c r="K75" i="2"/>
  <c r="J75" i="2"/>
  <c r="I75" i="2"/>
  <c r="H75" i="2"/>
  <c r="G75" i="2"/>
  <c r="D75" i="2"/>
  <c r="B75" i="2"/>
  <c r="D19" i="19"/>
  <c r="L19" i="19"/>
  <c r="L12" i="19"/>
  <c r="K12" i="19"/>
  <c r="J12" i="19"/>
  <c r="I12" i="19"/>
  <c r="H19" i="19"/>
  <c r="D12" i="19"/>
  <c r="C12" i="19"/>
  <c r="B12" i="19"/>
  <c r="L110" i="1"/>
  <c r="K110" i="1"/>
  <c r="J110" i="1"/>
  <c r="I110" i="1"/>
  <c r="H110" i="1"/>
  <c r="G110" i="1"/>
  <c r="D110" i="1"/>
  <c r="C110" i="1"/>
  <c r="B110" i="1"/>
  <c r="C19" i="19" l="1"/>
  <c r="B19" i="19"/>
  <c r="J19" i="19"/>
  <c r="L117" i="1"/>
  <c r="D117" i="1"/>
  <c r="B117" i="1"/>
  <c r="G117" i="1"/>
  <c r="K117" i="1"/>
  <c r="I117" i="1"/>
  <c r="C117" i="1"/>
  <c r="H117" i="1"/>
  <c r="J117" i="1"/>
  <c r="K19" i="19"/>
  <c r="I19" i="19"/>
  <c r="B62" i="6" l="1"/>
  <c r="C62" i="6"/>
  <c r="D62" i="6"/>
  <c r="E62" i="6"/>
  <c r="F62" i="6"/>
  <c r="I62" i="6"/>
  <c r="J62" i="6"/>
  <c r="K62" i="6"/>
  <c r="L62" i="6"/>
  <c r="L20" i="18" l="1"/>
  <c r="K20" i="18"/>
  <c r="J20" i="18"/>
  <c r="I20" i="18"/>
  <c r="F20" i="18"/>
  <c r="E20" i="18"/>
  <c r="D20" i="18"/>
  <c r="C20" i="18"/>
  <c r="B20" i="18"/>
  <c r="L13" i="18"/>
  <c r="K13" i="18"/>
  <c r="J13" i="18"/>
  <c r="I13" i="18"/>
  <c r="F13" i="18"/>
  <c r="E13" i="18"/>
  <c r="D13" i="18"/>
  <c r="C13" i="18"/>
  <c r="B13" i="18"/>
  <c r="M89" i="2"/>
  <c r="L89" i="2"/>
  <c r="K89" i="2"/>
  <c r="J89" i="2"/>
  <c r="I89" i="2"/>
  <c r="H89" i="2"/>
  <c r="G89" i="2"/>
  <c r="D89" i="2"/>
  <c r="C89" i="2"/>
  <c r="B89" i="2"/>
  <c r="D34" i="18" l="1"/>
  <c r="F34" i="18"/>
  <c r="C34" i="18"/>
  <c r="E34" i="18"/>
  <c r="H81" i="15"/>
  <c r="G81" i="15"/>
  <c r="F81" i="15"/>
  <c r="E81" i="15"/>
  <c r="C81" i="15"/>
  <c r="B81" i="15"/>
  <c r="H80" i="15"/>
  <c r="G80" i="15"/>
  <c r="F80" i="15"/>
  <c r="E80" i="15"/>
  <c r="C80" i="15"/>
  <c r="B80" i="15"/>
  <c r="H79" i="15"/>
  <c r="G79" i="15"/>
  <c r="F79" i="15"/>
  <c r="E79" i="15"/>
  <c r="C79" i="15"/>
  <c r="B79" i="15"/>
  <c r="H78" i="15"/>
  <c r="F78" i="15"/>
  <c r="C78" i="15"/>
  <c r="B78" i="15"/>
  <c r="L39" i="3"/>
  <c r="K39" i="3"/>
  <c r="J39" i="3"/>
  <c r="I39" i="3"/>
  <c r="H39" i="3"/>
  <c r="G39" i="3"/>
  <c r="D39" i="3"/>
  <c r="C39" i="3"/>
  <c r="B39" i="3"/>
  <c r="L38" i="3"/>
  <c r="K38" i="3"/>
  <c r="J38" i="3"/>
  <c r="I38" i="3"/>
  <c r="H38" i="3"/>
  <c r="G38" i="3"/>
  <c r="D38" i="3"/>
  <c r="C38" i="3"/>
  <c r="B38" i="3"/>
  <c r="L37" i="3"/>
  <c r="K37" i="3"/>
  <c r="J37" i="3"/>
  <c r="I37" i="3"/>
  <c r="H37" i="3"/>
  <c r="G37" i="3"/>
  <c r="D37" i="3"/>
  <c r="C37" i="3"/>
  <c r="B37" i="3"/>
  <c r="L36" i="3"/>
  <c r="K36" i="3"/>
  <c r="J36" i="3"/>
  <c r="I36" i="3"/>
  <c r="H36" i="3"/>
  <c r="G36" i="3"/>
  <c r="D36" i="3"/>
  <c r="C36" i="3"/>
  <c r="B36" i="3"/>
  <c r="L96" i="2"/>
  <c r="K96" i="2"/>
  <c r="I96" i="2"/>
  <c r="H96" i="2"/>
  <c r="G96" i="2"/>
  <c r="M96" i="2" l="1"/>
  <c r="J96" i="2"/>
  <c r="B26" i="8"/>
  <c r="B25" i="8"/>
  <c r="B24" i="8"/>
  <c r="B44" i="8" l="1"/>
  <c r="C44" i="8"/>
  <c r="D44" i="8"/>
  <c r="B53" i="8"/>
  <c r="C53" i="8"/>
  <c r="D53" i="8"/>
  <c r="E44" i="8" l="1"/>
  <c r="B12" i="12"/>
  <c r="C12" i="12"/>
  <c r="D12" i="12"/>
  <c r="E12" i="12"/>
  <c r="B19" i="12"/>
  <c r="C19" i="12"/>
  <c r="D19" i="12"/>
  <c r="E19" i="12"/>
  <c r="D47" i="16" l="1"/>
  <c r="E47" i="16" s="1"/>
  <c r="F37" i="16"/>
  <c r="E37" i="16"/>
  <c r="D37" i="16"/>
  <c r="C37" i="16"/>
  <c r="B37" i="16"/>
  <c r="M26" i="16"/>
  <c r="L26" i="16"/>
  <c r="K26" i="16"/>
  <c r="J26" i="16"/>
  <c r="I26" i="16"/>
  <c r="F26" i="16"/>
  <c r="E26" i="16"/>
  <c r="D26" i="16"/>
  <c r="C26" i="16"/>
  <c r="B26" i="16"/>
  <c r="M25" i="16"/>
  <c r="L25" i="16"/>
  <c r="K25" i="16"/>
  <c r="J25" i="16"/>
  <c r="I25" i="16"/>
  <c r="F25" i="16"/>
  <c r="E25" i="16"/>
  <c r="D25" i="16"/>
  <c r="C25" i="16"/>
  <c r="B25" i="16"/>
  <c r="M24" i="16"/>
  <c r="L24" i="16"/>
  <c r="K24" i="16"/>
  <c r="J24" i="16"/>
  <c r="I24" i="16"/>
  <c r="F24" i="16"/>
  <c r="E24" i="16"/>
  <c r="D24" i="16"/>
  <c r="C24" i="16"/>
  <c r="B24" i="16"/>
  <c r="M23" i="16"/>
  <c r="L23" i="16"/>
  <c r="K23" i="16"/>
  <c r="J23" i="16"/>
  <c r="I23" i="16"/>
  <c r="F23" i="16"/>
  <c r="E23" i="16"/>
  <c r="D23" i="16"/>
  <c r="C23" i="16"/>
  <c r="B23" i="16"/>
  <c r="M20" i="16"/>
  <c r="L20" i="16"/>
  <c r="K20" i="16"/>
  <c r="J20" i="16"/>
  <c r="I20" i="16"/>
  <c r="F20" i="16"/>
  <c r="E20" i="16"/>
  <c r="D20" i="16"/>
  <c r="C20" i="16"/>
  <c r="B20" i="16"/>
  <c r="M13" i="16"/>
  <c r="L13" i="16"/>
  <c r="K13" i="16"/>
  <c r="J13" i="16"/>
  <c r="I13" i="16"/>
  <c r="F13" i="16"/>
  <c r="E13" i="16"/>
  <c r="D13" i="16"/>
  <c r="C13" i="16"/>
  <c r="B13" i="16"/>
  <c r="E53" i="8"/>
  <c r="L36" i="8"/>
  <c r="K36" i="8"/>
  <c r="J36" i="8"/>
  <c r="M36" i="8" s="1"/>
  <c r="I36" i="8"/>
  <c r="H36" i="8"/>
  <c r="G36" i="8"/>
  <c r="F36" i="8"/>
  <c r="D36" i="8"/>
  <c r="C36" i="8"/>
  <c r="B36" i="8"/>
  <c r="C26" i="8"/>
  <c r="C25" i="8"/>
  <c r="C24" i="8"/>
  <c r="C23" i="8"/>
  <c r="B23" i="8"/>
  <c r="B27" i="8" s="1"/>
  <c r="N20" i="8"/>
  <c r="M20" i="8"/>
  <c r="I20" i="8"/>
  <c r="F20" i="8"/>
  <c r="E20" i="8"/>
  <c r="D20" i="8"/>
  <c r="C20" i="8"/>
  <c r="B20" i="8"/>
  <c r="N13" i="8"/>
  <c r="M13" i="8"/>
  <c r="I13" i="8"/>
  <c r="F13" i="8"/>
  <c r="E13" i="8"/>
  <c r="D13" i="8"/>
  <c r="C13" i="8"/>
  <c r="B13" i="8"/>
  <c r="G82" i="15"/>
  <c r="C82" i="15"/>
  <c r="H109" i="15"/>
  <c r="H116" i="15" s="1"/>
  <c r="G109" i="15"/>
  <c r="G116" i="15" s="1"/>
  <c r="F109" i="15"/>
  <c r="F116" i="15" s="1"/>
  <c r="E109" i="15"/>
  <c r="E116" i="15" s="1"/>
  <c r="C109" i="15"/>
  <c r="C116" i="15" s="1"/>
  <c r="B109" i="15"/>
  <c r="B116" i="15" s="1"/>
  <c r="H108" i="15"/>
  <c r="H115" i="15" s="1"/>
  <c r="G108" i="15"/>
  <c r="G115" i="15" s="1"/>
  <c r="F108" i="15"/>
  <c r="F115" i="15" s="1"/>
  <c r="E108" i="15"/>
  <c r="E115" i="15" s="1"/>
  <c r="C108" i="15"/>
  <c r="C115" i="15" s="1"/>
  <c r="B108" i="15"/>
  <c r="B115" i="15" s="1"/>
  <c r="H107" i="15"/>
  <c r="H114" i="15" s="1"/>
  <c r="G107" i="15"/>
  <c r="G114" i="15" s="1"/>
  <c r="F107" i="15"/>
  <c r="F114" i="15" s="1"/>
  <c r="E107" i="15"/>
  <c r="E114" i="15" s="1"/>
  <c r="C107" i="15"/>
  <c r="C114" i="15" s="1"/>
  <c r="B107" i="15"/>
  <c r="B114" i="15" s="1"/>
  <c r="H106" i="15"/>
  <c r="G113" i="15"/>
  <c r="F113" i="15"/>
  <c r="E106" i="15"/>
  <c r="E113" i="15" s="1"/>
  <c r="C106" i="15"/>
  <c r="C113" i="15" s="1"/>
  <c r="B106" i="15"/>
  <c r="B113" i="15" s="1"/>
  <c r="H103" i="15"/>
  <c r="G103" i="15"/>
  <c r="F103" i="15"/>
  <c r="E103" i="15"/>
  <c r="C103" i="15"/>
  <c r="B103" i="15"/>
  <c r="H96" i="15"/>
  <c r="G96" i="15"/>
  <c r="F96" i="15"/>
  <c r="E96" i="15"/>
  <c r="C96" i="15"/>
  <c r="B96" i="15"/>
  <c r="H89" i="15"/>
  <c r="G89" i="15"/>
  <c r="F89" i="15"/>
  <c r="E89" i="15"/>
  <c r="C89" i="15"/>
  <c r="B89" i="15"/>
  <c r="H75" i="15"/>
  <c r="G75" i="15"/>
  <c r="F75" i="15"/>
  <c r="C75" i="15"/>
  <c r="B75" i="15"/>
  <c r="H68" i="15"/>
  <c r="G68" i="15"/>
  <c r="F68" i="15"/>
  <c r="E68" i="15"/>
  <c r="C68" i="15"/>
  <c r="B68" i="15"/>
  <c r="H61" i="15"/>
  <c r="G61" i="15"/>
  <c r="F61" i="15"/>
  <c r="E61" i="15"/>
  <c r="C61" i="15"/>
  <c r="B61" i="15"/>
  <c r="H47" i="15"/>
  <c r="G47" i="15"/>
  <c r="F47" i="15"/>
  <c r="E47" i="15"/>
  <c r="C47" i="15"/>
  <c r="B47" i="15"/>
  <c r="H33" i="15"/>
  <c r="G33" i="15"/>
  <c r="F33" i="15"/>
  <c r="E33" i="15"/>
  <c r="C33" i="15"/>
  <c r="B33" i="15"/>
  <c r="H26" i="15"/>
  <c r="G26" i="15"/>
  <c r="F26" i="15"/>
  <c r="E26" i="15"/>
  <c r="C26" i="15"/>
  <c r="B26" i="15"/>
  <c r="H19" i="15"/>
  <c r="G19" i="15"/>
  <c r="F19" i="15"/>
  <c r="E19" i="15"/>
  <c r="C19" i="15"/>
  <c r="B19" i="15"/>
  <c r="H12" i="15"/>
  <c r="G12" i="15"/>
  <c r="F12" i="15"/>
  <c r="E12" i="15"/>
  <c r="C12" i="15"/>
  <c r="B12" i="15"/>
  <c r="D41" i="5"/>
  <c r="C41" i="5"/>
  <c r="B41" i="5"/>
  <c r="D33" i="5"/>
  <c r="C33" i="5"/>
  <c r="I26" i="5"/>
  <c r="E26" i="5"/>
  <c r="D26" i="5"/>
  <c r="C26" i="5"/>
  <c r="B26" i="5"/>
  <c r="I19" i="5"/>
  <c r="E19" i="5"/>
  <c r="D19" i="5"/>
  <c r="C19" i="5"/>
  <c r="B19" i="5"/>
  <c r="I12" i="5"/>
  <c r="E12" i="5"/>
  <c r="D12" i="5"/>
  <c r="C12" i="5"/>
  <c r="B12" i="5"/>
  <c r="E33" i="5"/>
  <c r="L132" i="6"/>
  <c r="K132" i="6"/>
  <c r="J132" i="6"/>
  <c r="I132" i="6"/>
  <c r="F132" i="6"/>
  <c r="E132" i="6"/>
  <c r="D132" i="6"/>
  <c r="C132" i="6"/>
  <c r="B132" i="6"/>
  <c r="L104" i="6"/>
  <c r="K104" i="6"/>
  <c r="J104" i="6"/>
  <c r="I104" i="6"/>
  <c r="F104" i="6"/>
  <c r="E104" i="6"/>
  <c r="D104" i="6"/>
  <c r="C104" i="6"/>
  <c r="B104" i="6"/>
  <c r="L125" i="6"/>
  <c r="K125" i="6"/>
  <c r="J125" i="6"/>
  <c r="I125" i="6"/>
  <c r="F125" i="6"/>
  <c r="E125" i="6"/>
  <c r="D125" i="6"/>
  <c r="C125" i="6"/>
  <c r="B125" i="6"/>
  <c r="L118" i="6"/>
  <c r="K118" i="6"/>
  <c r="J118" i="6"/>
  <c r="I118" i="6"/>
  <c r="F118" i="6"/>
  <c r="E118" i="6"/>
  <c r="D118" i="6"/>
  <c r="C118" i="6"/>
  <c r="B118" i="6"/>
  <c r="L111" i="6"/>
  <c r="K111" i="6"/>
  <c r="J111" i="6"/>
  <c r="I111" i="6"/>
  <c r="F111" i="6"/>
  <c r="E111" i="6"/>
  <c r="D111" i="6"/>
  <c r="C111" i="6"/>
  <c r="B111" i="6"/>
  <c r="L97" i="6"/>
  <c r="K97" i="6"/>
  <c r="J97" i="6"/>
  <c r="I97" i="6"/>
  <c r="F97" i="6"/>
  <c r="E97" i="6"/>
  <c r="D97" i="6"/>
  <c r="C97" i="6"/>
  <c r="B97" i="6"/>
  <c r="L90" i="6"/>
  <c r="K90" i="6"/>
  <c r="J90" i="6"/>
  <c r="I90" i="6"/>
  <c r="F90" i="6"/>
  <c r="E90" i="6"/>
  <c r="D90" i="6"/>
  <c r="C90" i="6"/>
  <c r="B90" i="6"/>
  <c r="L83" i="6"/>
  <c r="K83" i="6"/>
  <c r="J83" i="6"/>
  <c r="I83" i="6"/>
  <c r="F83" i="6"/>
  <c r="E83" i="6"/>
  <c r="D83" i="6"/>
  <c r="C83" i="6"/>
  <c r="B83" i="6"/>
  <c r="L76" i="6"/>
  <c r="K76" i="6"/>
  <c r="J76" i="6"/>
  <c r="I76" i="6"/>
  <c r="F76" i="6"/>
  <c r="E76" i="6"/>
  <c r="D76" i="6"/>
  <c r="C76" i="6"/>
  <c r="B76" i="6"/>
  <c r="L69" i="6"/>
  <c r="K69" i="6"/>
  <c r="J69" i="6"/>
  <c r="I69" i="6"/>
  <c r="F69" i="6"/>
  <c r="E69" i="6"/>
  <c r="D69" i="6"/>
  <c r="C69" i="6"/>
  <c r="B69" i="6"/>
  <c r="L55" i="6"/>
  <c r="K55" i="6"/>
  <c r="J55" i="6"/>
  <c r="I55" i="6"/>
  <c r="F55" i="6"/>
  <c r="E55" i="6"/>
  <c r="D55" i="6"/>
  <c r="C55" i="6"/>
  <c r="B55" i="6"/>
  <c r="L48" i="6"/>
  <c r="K48" i="6"/>
  <c r="J48" i="6"/>
  <c r="I48" i="6"/>
  <c r="F48" i="6"/>
  <c r="E48" i="6"/>
  <c r="D48" i="6"/>
  <c r="C48" i="6"/>
  <c r="B48" i="6"/>
  <c r="L41" i="6"/>
  <c r="K41" i="6"/>
  <c r="J41" i="6"/>
  <c r="I41" i="6"/>
  <c r="F41" i="6"/>
  <c r="E41" i="6"/>
  <c r="D41" i="6"/>
  <c r="C41" i="6"/>
  <c r="B41" i="6"/>
  <c r="L27" i="6"/>
  <c r="K27" i="6"/>
  <c r="J27" i="6"/>
  <c r="I27" i="6"/>
  <c r="F27" i="6"/>
  <c r="E27" i="6"/>
  <c r="D27" i="6"/>
  <c r="C27" i="6"/>
  <c r="B27" i="6"/>
  <c r="L13" i="6"/>
  <c r="K13" i="6"/>
  <c r="J13" i="6"/>
  <c r="J160" i="6" s="1"/>
  <c r="I13" i="6"/>
  <c r="I160" i="6" s="1"/>
  <c r="C13" i="6"/>
  <c r="D13" i="6"/>
  <c r="E13" i="6"/>
  <c r="F13" i="6"/>
  <c r="B13" i="6"/>
  <c r="M61" i="4"/>
  <c r="L61" i="4"/>
  <c r="K61" i="4"/>
  <c r="H61" i="4"/>
  <c r="G61" i="4"/>
  <c r="D61" i="4"/>
  <c r="C61" i="4"/>
  <c r="B61" i="4"/>
  <c r="M54" i="4"/>
  <c r="L54" i="4"/>
  <c r="K54" i="4"/>
  <c r="H54" i="4"/>
  <c r="D54" i="4"/>
  <c r="C54" i="4"/>
  <c r="B54" i="4"/>
  <c r="M12" i="4"/>
  <c r="L12" i="4"/>
  <c r="K12" i="4"/>
  <c r="H12" i="4"/>
  <c r="G12" i="4"/>
  <c r="D12" i="4"/>
  <c r="C12" i="4"/>
  <c r="B12" i="4"/>
  <c r="M40" i="4"/>
  <c r="L40" i="4"/>
  <c r="K40" i="4"/>
  <c r="H40" i="4"/>
  <c r="G40" i="4"/>
  <c r="D40" i="4"/>
  <c r="C40" i="4"/>
  <c r="B40" i="4"/>
  <c r="M33" i="4"/>
  <c r="L33" i="4"/>
  <c r="K33" i="4"/>
  <c r="H33" i="4"/>
  <c r="G33" i="4"/>
  <c r="D33" i="4"/>
  <c r="C33" i="4"/>
  <c r="B33" i="4"/>
  <c r="M250" i="12"/>
  <c r="L250" i="12"/>
  <c r="K250" i="12"/>
  <c r="J250" i="12"/>
  <c r="I250" i="12"/>
  <c r="E250" i="12"/>
  <c r="D250" i="12"/>
  <c r="C250" i="12"/>
  <c r="B250" i="12"/>
  <c r="M243" i="12"/>
  <c r="L243" i="12"/>
  <c r="K243" i="12"/>
  <c r="J243" i="12"/>
  <c r="I243" i="12"/>
  <c r="E243" i="12"/>
  <c r="D243" i="12"/>
  <c r="C243" i="12"/>
  <c r="B243" i="12"/>
  <c r="M236" i="12"/>
  <c r="L236" i="12"/>
  <c r="K236" i="12"/>
  <c r="J236" i="12"/>
  <c r="I236" i="12"/>
  <c r="E236" i="12"/>
  <c r="D236" i="12"/>
  <c r="C236" i="12"/>
  <c r="B236" i="12"/>
  <c r="M229" i="12"/>
  <c r="L229" i="12"/>
  <c r="K229" i="12"/>
  <c r="J229" i="12"/>
  <c r="I229" i="12"/>
  <c r="E229" i="12"/>
  <c r="D229" i="12"/>
  <c r="C229" i="12"/>
  <c r="B229" i="12"/>
  <c r="M222" i="12"/>
  <c r="L222" i="12"/>
  <c r="K222" i="12"/>
  <c r="J222" i="12"/>
  <c r="I222" i="12"/>
  <c r="E222" i="12"/>
  <c r="D222" i="12"/>
  <c r="C222" i="12"/>
  <c r="B222" i="12"/>
  <c r="M215" i="12"/>
  <c r="L215" i="12"/>
  <c r="K215" i="12"/>
  <c r="J215" i="12"/>
  <c r="I215" i="12"/>
  <c r="E215" i="12"/>
  <c r="D215" i="12"/>
  <c r="C215" i="12"/>
  <c r="B215" i="12"/>
  <c r="M208" i="12"/>
  <c r="L208" i="12"/>
  <c r="K208" i="12"/>
  <c r="J208" i="12"/>
  <c r="I208" i="12"/>
  <c r="E208" i="12"/>
  <c r="D208" i="12"/>
  <c r="C208" i="12"/>
  <c r="B208" i="12"/>
  <c r="M201" i="12"/>
  <c r="L201" i="12"/>
  <c r="K201" i="12"/>
  <c r="J201" i="12"/>
  <c r="I201" i="12"/>
  <c r="E201" i="12"/>
  <c r="D201" i="12"/>
  <c r="C201" i="12"/>
  <c r="B201" i="12"/>
  <c r="M194" i="12"/>
  <c r="L194" i="12"/>
  <c r="K194" i="12"/>
  <c r="J194" i="12"/>
  <c r="I194" i="12"/>
  <c r="E194" i="12"/>
  <c r="D194" i="12"/>
  <c r="C194" i="12"/>
  <c r="B194" i="12"/>
  <c r="M187" i="12"/>
  <c r="L187" i="12"/>
  <c r="K187" i="12"/>
  <c r="J187" i="12"/>
  <c r="I187" i="12"/>
  <c r="E187" i="12"/>
  <c r="D187" i="12"/>
  <c r="C187" i="12"/>
  <c r="B187" i="12"/>
  <c r="M180" i="12"/>
  <c r="L180" i="12"/>
  <c r="K180" i="12"/>
  <c r="J180" i="12"/>
  <c r="I180" i="12"/>
  <c r="E180" i="12"/>
  <c r="D180" i="12"/>
  <c r="C180" i="12"/>
  <c r="B180" i="12"/>
  <c r="M173" i="12"/>
  <c r="L173" i="12"/>
  <c r="K173" i="12"/>
  <c r="J173" i="12"/>
  <c r="I173" i="12"/>
  <c r="E173" i="12"/>
  <c r="D173" i="12"/>
  <c r="C173" i="12"/>
  <c r="B173" i="12"/>
  <c r="M166" i="12"/>
  <c r="L166" i="12"/>
  <c r="K166" i="12"/>
  <c r="J166" i="12"/>
  <c r="I166" i="12"/>
  <c r="E166" i="12"/>
  <c r="D166" i="12"/>
  <c r="C166" i="12"/>
  <c r="B166" i="12"/>
  <c r="M159" i="12"/>
  <c r="L159" i="12"/>
  <c r="K159" i="12"/>
  <c r="J159" i="12"/>
  <c r="I159" i="12"/>
  <c r="E159" i="12"/>
  <c r="D159" i="12"/>
  <c r="C159" i="12"/>
  <c r="B159" i="12"/>
  <c r="M152" i="12"/>
  <c r="L152" i="12"/>
  <c r="K152" i="12"/>
  <c r="J152" i="12"/>
  <c r="I152" i="12"/>
  <c r="E152" i="12"/>
  <c r="D152" i="12"/>
  <c r="C152" i="12"/>
  <c r="B152" i="12"/>
  <c r="M145" i="12"/>
  <c r="L145" i="12"/>
  <c r="K145" i="12"/>
  <c r="J145" i="12"/>
  <c r="I145" i="12"/>
  <c r="E145" i="12"/>
  <c r="D145" i="12"/>
  <c r="C145" i="12"/>
  <c r="B145" i="12"/>
  <c r="M138" i="12"/>
  <c r="L138" i="12"/>
  <c r="K138" i="12"/>
  <c r="J138" i="12"/>
  <c r="I138" i="12"/>
  <c r="E138" i="12"/>
  <c r="D138" i="12"/>
  <c r="C138" i="12"/>
  <c r="B138" i="12"/>
  <c r="M131" i="12"/>
  <c r="L131" i="12"/>
  <c r="K131" i="12"/>
  <c r="J131" i="12"/>
  <c r="I131" i="12"/>
  <c r="E131" i="12"/>
  <c r="D131" i="12"/>
  <c r="C131" i="12"/>
  <c r="B131" i="12"/>
  <c r="M124" i="12"/>
  <c r="L124" i="12"/>
  <c r="K124" i="12"/>
  <c r="J124" i="12"/>
  <c r="I124" i="12"/>
  <c r="M103" i="12"/>
  <c r="L103" i="12"/>
  <c r="K103" i="12"/>
  <c r="J103" i="12"/>
  <c r="I103" i="12"/>
  <c r="E103" i="12"/>
  <c r="D103" i="12"/>
  <c r="C103" i="12"/>
  <c r="B103" i="12"/>
  <c r="M96" i="12"/>
  <c r="L96" i="12"/>
  <c r="K96" i="12"/>
  <c r="J96" i="12"/>
  <c r="I96" i="12"/>
  <c r="E96" i="12"/>
  <c r="D96" i="12"/>
  <c r="C96" i="12"/>
  <c r="B96" i="12"/>
  <c r="M89" i="12"/>
  <c r="L89" i="12"/>
  <c r="K89" i="12"/>
  <c r="J89" i="12"/>
  <c r="I89" i="12"/>
  <c r="E89" i="12"/>
  <c r="D89" i="12"/>
  <c r="C89" i="12"/>
  <c r="B89" i="12"/>
  <c r="M82" i="12"/>
  <c r="L82" i="12"/>
  <c r="K82" i="12"/>
  <c r="J82" i="12"/>
  <c r="I82" i="12"/>
  <c r="E82" i="12"/>
  <c r="D82" i="12"/>
  <c r="C82" i="12"/>
  <c r="B82" i="12"/>
  <c r="M75" i="12"/>
  <c r="L75" i="12"/>
  <c r="K75" i="12"/>
  <c r="J75" i="12"/>
  <c r="I75" i="12"/>
  <c r="E75" i="12"/>
  <c r="D75" i="12"/>
  <c r="C75" i="12"/>
  <c r="B75" i="12"/>
  <c r="M68" i="12"/>
  <c r="L68" i="12"/>
  <c r="K68" i="12"/>
  <c r="J68" i="12"/>
  <c r="I68" i="12"/>
  <c r="E68" i="12"/>
  <c r="D68" i="12"/>
  <c r="C68" i="12"/>
  <c r="B68" i="12"/>
  <c r="M61" i="12"/>
  <c r="L61" i="12"/>
  <c r="K61" i="12"/>
  <c r="J61" i="12"/>
  <c r="I61" i="12"/>
  <c r="E61" i="12"/>
  <c r="D61" i="12"/>
  <c r="C61" i="12"/>
  <c r="B61" i="12"/>
  <c r="M54" i="12"/>
  <c r="L54" i="12"/>
  <c r="K54" i="12"/>
  <c r="J54" i="12"/>
  <c r="I54" i="12"/>
  <c r="E54" i="12"/>
  <c r="D54" i="12"/>
  <c r="C54" i="12"/>
  <c r="B54" i="12"/>
  <c r="M47" i="12"/>
  <c r="L47" i="12"/>
  <c r="K47" i="12"/>
  <c r="J47" i="12"/>
  <c r="I47" i="12"/>
  <c r="E47" i="12"/>
  <c r="D47" i="12"/>
  <c r="C47" i="12"/>
  <c r="B47" i="12"/>
  <c r="M40" i="12"/>
  <c r="L40" i="12"/>
  <c r="K40" i="12"/>
  <c r="J40" i="12"/>
  <c r="I40" i="12"/>
  <c r="E40" i="12"/>
  <c r="D40" i="12"/>
  <c r="C40" i="12"/>
  <c r="B40" i="12"/>
  <c r="M33" i="12"/>
  <c r="L33" i="12"/>
  <c r="K33" i="12"/>
  <c r="J33" i="12"/>
  <c r="I33" i="12"/>
  <c r="E33" i="12"/>
  <c r="D33" i="12"/>
  <c r="C33" i="12"/>
  <c r="B33" i="12"/>
  <c r="M26" i="12"/>
  <c r="L26" i="12"/>
  <c r="K26" i="12"/>
  <c r="J26" i="12"/>
  <c r="I26" i="12"/>
  <c r="E26" i="12"/>
  <c r="D26" i="12"/>
  <c r="C26" i="12"/>
  <c r="B26" i="12"/>
  <c r="M19" i="12"/>
  <c r="L19" i="12"/>
  <c r="K19" i="12"/>
  <c r="J19" i="12"/>
  <c r="I19" i="12"/>
  <c r="M12" i="12"/>
  <c r="L12" i="12"/>
  <c r="K12" i="12"/>
  <c r="J12" i="12"/>
  <c r="I12" i="12"/>
  <c r="H44" i="8" l="1"/>
  <c r="G44" i="8"/>
  <c r="E36" i="8"/>
  <c r="I44" i="8" s="1"/>
  <c r="F44" i="8"/>
  <c r="E27" i="16"/>
  <c r="C160" i="6"/>
  <c r="F160" i="6"/>
  <c r="K160" i="6"/>
  <c r="L160" i="6"/>
  <c r="B160" i="6"/>
  <c r="E160" i="6"/>
  <c r="D160" i="6"/>
  <c r="E41" i="5"/>
  <c r="B27" i="16"/>
  <c r="F27" i="16"/>
  <c r="L27" i="16"/>
  <c r="C27" i="8"/>
  <c r="D27" i="16"/>
  <c r="C27" i="16"/>
  <c r="I27" i="16"/>
  <c r="M27" i="16"/>
  <c r="H110" i="15"/>
  <c r="H113" i="15"/>
  <c r="H117" i="15" s="1"/>
  <c r="J27" i="16"/>
  <c r="K27" i="16"/>
  <c r="E117" i="15"/>
  <c r="B110" i="15"/>
  <c r="E110" i="15"/>
  <c r="C110" i="15"/>
  <c r="G110" i="15"/>
  <c r="F110" i="15"/>
  <c r="F54" i="15"/>
  <c r="G54" i="15"/>
  <c r="M264" i="12"/>
  <c r="F117" i="15"/>
  <c r="H54" i="15"/>
  <c r="C117" i="15"/>
  <c r="B117" i="15"/>
  <c r="E82" i="15"/>
  <c r="G117" i="15"/>
  <c r="E54" i="15"/>
  <c r="M117" i="4"/>
  <c r="L117" i="4"/>
  <c r="H117" i="4"/>
  <c r="G117" i="4"/>
  <c r="K117" i="4"/>
  <c r="C117" i="4"/>
  <c r="B33" i="5"/>
  <c r="I33" i="5"/>
  <c r="C264" i="12"/>
  <c r="E264" i="12"/>
  <c r="J264" i="12"/>
  <c r="L264" i="12"/>
  <c r="I264" i="12"/>
  <c r="K264" i="12"/>
  <c r="D264" i="12"/>
  <c r="B82" i="15"/>
  <c r="F82" i="15"/>
  <c r="H82" i="15"/>
  <c r="B117" i="4"/>
  <c r="D117" i="4"/>
  <c r="B264" i="12"/>
  <c r="K54" i="3"/>
  <c r="J54" i="3"/>
  <c r="I54" i="3"/>
  <c r="H54" i="3"/>
  <c r="G54" i="3"/>
  <c r="D54" i="3"/>
  <c r="C54" i="3"/>
  <c r="L33" i="3"/>
  <c r="K33" i="3"/>
  <c r="J33" i="3"/>
  <c r="I33" i="3"/>
  <c r="H33" i="3"/>
  <c r="G33" i="3"/>
  <c r="D33" i="3"/>
  <c r="C33" i="3"/>
  <c r="B33" i="3"/>
  <c r="L26" i="3"/>
  <c r="K26" i="3"/>
  <c r="J26" i="3"/>
  <c r="I26" i="3"/>
  <c r="H26" i="3"/>
  <c r="G26" i="3"/>
  <c r="D26" i="3"/>
  <c r="C26" i="3"/>
  <c r="B26" i="3"/>
  <c r="L19" i="3"/>
  <c r="L12" i="3"/>
  <c r="K12" i="3"/>
  <c r="J12" i="3"/>
  <c r="I12" i="3"/>
  <c r="H12" i="3"/>
  <c r="G12" i="3"/>
  <c r="D12" i="3"/>
  <c r="C12" i="3"/>
  <c r="B12" i="3"/>
  <c r="M96" i="11"/>
  <c r="L96" i="11"/>
  <c r="K96" i="11"/>
  <c r="J96" i="11"/>
  <c r="I96" i="11"/>
  <c r="F96" i="11"/>
  <c r="E96" i="11"/>
  <c r="D96" i="11"/>
  <c r="C96" i="11"/>
  <c r="B96" i="11"/>
  <c r="M103" i="11"/>
  <c r="L103" i="11"/>
  <c r="K103" i="11"/>
  <c r="J103" i="11"/>
  <c r="I103" i="11"/>
  <c r="F103" i="11"/>
  <c r="E103" i="11"/>
  <c r="D103" i="11"/>
  <c r="C103" i="11"/>
  <c r="B103" i="11"/>
  <c r="M89" i="11"/>
  <c r="L89" i="11"/>
  <c r="K89" i="11"/>
  <c r="J89" i="11"/>
  <c r="I89" i="11"/>
  <c r="F89" i="11"/>
  <c r="E89" i="11"/>
  <c r="D89" i="11"/>
  <c r="C89" i="11"/>
  <c r="B89" i="11"/>
  <c r="M82" i="11"/>
  <c r="L82" i="11"/>
  <c r="K82" i="11"/>
  <c r="J82" i="11"/>
  <c r="I82" i="11"/>
  <c r="F82" i="11"/>
  <c r="E82" i="11"/>
  <c r="D82" i="11"/>
  <c r="C82" i="11"/>
  <c r="B82" i="11"/>
  <c r="M75" i="11"/>
  <c r="L75" i="11"/>
  <c r="K75" i="11"/>
  <c r="J75" i="11"/>
  <c r="I75" i="11"/>
  <c r="F75" i="11"/>
  <c r="E75" i="11"/>
  <c r="D75" i="11"/>
  <c r="C75" i="11"/>
  <c r="B75" i="11"/>
  <c r="M61" i="11"/>
  <c r="L61" i="11"/>
  <c r="K61" i="11"/>
  <c r="J61" i="11"/>
  <c r="I61" i="11"/>
  <c r="F61" i="11"/>
  <c r="E61" i="11"/>
  <c r="D61" i="11"/>
  <c r="C61" i="11"/>
  <c r="B61" i="11"/>
  <c r="M54" i="11"/>
  <c r="L54" i="11"/>
  <c r="K54" i="11"/>
  <c r="J54" i="11"/>
  <c r="I54" i="11"/>
  <c r="F54" i="11"/>
  <c r="E54" i="11"/>
  <c r="D54" i="11"/>
  <c r="C54" i="11"/>
  <c r="B54" i="11"/>
  <c r="M47" i="11"/>
  <c r="L47" i="11"/>
  <c r="K47" i="11"/>
  <c r="J47" i="11"/>
  <c r="I47" i="11"/>
  <c r="F47" i="11"/>
  <c r="E47" i="11"/>
  <c r="D47" i="11"/>
  <c r="C47" i="11"/>
  <c r="B47" i="11"/>
  <c r="M33" i="11"/>
  <c r="L33" i="11"/>
  <c r="K33" i="11"/>
  <c r="J33" i="11"/>
  <c r="I33" i="11"/>
  <c r="F33" i="11"/>
  <c r="E33" i="11"/>
  <c r="D33" i="11"/>
  <c r="C33" i="11"/>
  <c r="B33" i="11"/>
  <c r="M26" i="11"/>
  <c r="L26" i="11"/>
  <c r="K26" i="11"/>
  <c r="J26" i="11"/>
  <c r="I26" i="11"/>
  <c r="F26" i="11"/>
  <c r="M19" i="11"/>
  <c r="L19" i="11"/>
  <c r="K19" i="11"/>
  <c r="J19" i="11"/>
  <c r="I19" i="11"/>
  <c r="F19" i="11"/>
  <c r="M12" i="11"/>
  <c r="L12" i="11"/>
  <c r="L187" i="11" s="1"/>
  <c r="K12" i="11"/>
  <c r="J12" i="11"/>
  <c r="I12" i="11"/>
  <c r="F12" i="11"/>
  <c r="E12" i="11"/>
  <c r="D12" i="11"/>
  <c r="C12" i="11"/>
  <c r="B12" i="11"/>
  <c r="M68" i="2"/>
  <c r="L68" i="2"/>
  <c r="K68" i="2"/>
  <c r="J68" i="2"/>
  <c r="I68" i="2"/>
  <c r="H68" i="2"/>
  <c r="G68" i="2"/>
  <c r="D68" i="2"/>
  <c r="C68" i="2"/>
  <c r="B68" i="2"/>
  <c r="M61" i="2"/>
  <c r="L61" i="2"/>
  <c r="K61" i="2"/>
  <c r="J61" i="2"/>
  <c r="I61" i="2"/>
  <c r="H61" i="2"/>
  <c r="G61" i="2"/>
  <c r="D61" i="2"/>
  <c r="C61" i="2"/>
  <c r="B61" i="2"/>
  <c r="M54" i="2"/>
  <c r="L54" i="2"/>
  <c r="K54" i="2"/>
  <c r="J54" i="2"/>
  <c r="I54" i="2"/>
  <c r="H54" i="2"/>
  <c r="G54" i="2"/>
  <c r="D54" i="2"/>
  <c r="C54" i="2"/>
  <c r="B54" i="2"/>
  <c r="M47" i="2"/>
  <c r="L47" i="2"/>
  <c r="K47" i="2"/>
  <c r="J47" i="2"/>
  <c r="I47" i="2"/>
  <c r="H47" i="2"/>
  <c r="G47" i="2"/>
  <c r="D47" i="2"/>
  <c r="C47" i="2"/>
  <c r="B47" i="2"/>
  <c r="M40" i="2"/>
  <c r="L40" i="2"/>
  <c r="K40" i="2"/>
  <c r="J40" i="2"/>
  <c r="I40" i="2"/>
  <c r="H40" i="2"/>
  <c r="G40" i="2"/>
  <c r="D40" i="2"/>
  <c r="C40" i="2"/>
  <c r="B40" i="2"/>
  <c r="M33" i="2"/>
  <c r="L33" i="2"/>
  <c r="K33" i="2"/>
  <c r="J33" i="2"/>
  <c r="I33" i="2"/>
  <c r="H33" i="2"/>
  <c r="G33" i="2"/>
  <c r="D33" i="2"/>
  <c r="C33" i="2"/>
  <c r="B33" i="2"/>
  <c r="M19" i="2"/>
  <c r="L19" i="2"/>
  <c r="K19" i="2"/>
  <c r="J19" i="2"/>
  <c r="I19" i="2"/>
  <c r="H19" i="2"/>
  <c r="G19" i="2"/>
  <c r="D19" i="2"/>
  <c r="C19" i="2"/>
  <c r="B19" i="2"/>
  <c r="M12" i="2"/>
  <c r="L12" i="2"/>
  <c r="K12" i="2"/>
  <c r="J12" i="2"/>
  <c r="H12" i="2"/>
  <c r="M187" i="11" l="1"/>
  <c r="D187" i="11"/>
  <c r="E187" i="11"/>
  <c r="B187" i="11"/>
  <c r="C187" i="11"/>
  <c r="K187" i="11"/>
  <c r="F187" i="11"/>
  <c r="I187" i="11"/>
  <c r="J187" i="11"/>
  <c r="B40" i="3"/>
  <c r="D40" i="3"/>
  <c r="H40" i="3"/>
  <c r="L40" i="3"/>
  <c r="L54" i="3"/>
  <c r="C40" i="3"/>
  <c r="G40" i="3"/>
  <c r="I40" i="3"/>
  <c r="K40" i="3"/>
  <c r="B54" i="3"/>
  <c r="J40" i="3"/>
  <c r="L103" i="1"/>
  <c r="K103" i="1"/>
  <c r="J103" i="1"/>
  <c r="I103" i="1"/>
  <c r="H103" i="1"/>
  <c r="G103" i="1"/>
  <c r="D103" i="1"/>
  <c r="C103" i="1"/>
  <c r="B103" i="1"/>
  <c r="L96" i="1"/>
  <c r="K96" i="1"/>
  <c r="J96" i="1"/>
  <c r="I96" i="1"/>
  <c r="H96" i="1"/>
  <c r="G96" i="1"/>
  <c r="D96" i="1"/>
  <c r="C96" i="1"/>
  <c r="B96" i="1"/>
  <c r="L89" i="1"/>
  <c r="K89" i="1"/>
  <c r="J89" i="1"/>
  <c r="I89" i="1"/>
  <c r="H89" i="1"/>
  <c r="G89" i="1"/>
  <c r="D89" i="1"/>
  <c r="C89" i="1"/>
  <c r="B89" i="1"/>
  <c r="L82" i="1"/>
  <c r="K82" i="1"/>
  <c r="J82" i="1"/>
  <c r="I82" i="1"/>
  <c r="H82" i="1"/>
  <c r="G82" i="1"/>
  <c r="D82" i="1"/>
  <c r="C82" i="1"/>
  <c r="B82" i="1"/>
  <c r="L75" i="1"/>
  <c r="K75" i="1"/>
  <c r="J75" i="1"/>
  <c r="I75" i="1"/>
  <c r="H75" i="1"/>
  <c r="G75" i="1"/>
  <c r="L68" i="1"/>
  <c r="K68" i="1"/>
  <c r="J68" i="1"/>
  <c r="I68" i="1"/>
  <c r="H68" i="1"/>
  <c r="G68" i="1"/>
  <c r="D68" i="1"/>
  <c r="C68" i="1"/>
  <c r="B68" i="1"/>
  <c r="L61" i="1"/>
  <c r="K61" i="1"/>
  <c r="J61" i="1"/>
  <c r="I61" i="1"/>
  <c r="H61" i="1"/>
  <c r="G61" i="1"/>
  <c r="D61" i="1"/>
  <c r="C61" i="1"/>
  <c r="B61" i="1"/>
  <c r="L54" i="1"/>
  <c r="K54" i="1"/>
  <c r="J54" i="1"/>
  <c r="I54" i="1"/>
  <c r="H54" i="1"/>
  <c r="G54" i="1"/>
  <c r="D54" i="1"/>
  <c r="C54" i="1"/>
  <c r="B54" i="1"/>
  <c r="L47" i="1"/>
  <c r="K47" i="1"/>
  <c r="J47" i="1"/>
  <c r="I47" i="1"/>
  <c r="H47" i="1"/>
  <c r="G47" i="1"/>
  <c r="D47" i="1"/>
  <c r="C47" i="1"/>
  <c r="B47" i="1"/>
  <c r="L40" i="1"/>
  <c r="K40" i="1"/>
  <c r="J40" i="1"/>
  <c r="I40" i="1"/>
  <c r="H40" i="1"/>
  <c r="G40" i="1"/>
  <c r="D40" i="1"/>
  <c r="C40" i="1"/>
  <c r="B40" i="1"/>
  <c r="I12" i="2"/>
  <c r="G12" i="2"/>
  <c r="D12" i="2"/>
  <c r="C12" i="2"/>
  <c r="B12" i="2"/>
  <c r="L12" i="1"/>
  <c r="K12" i="1"/>
  <c r="J12" i="1"/>
  <c r="I12" i="1"/>
  <c r="G12" i="1"/>
  <c r="C12" i="1"/>
  <c r="D12" i="1"/>
  <c r="B12" i="1"/>
</calcChain>
</file>

<file path=xl/sharedStrings.xml><?xml version="1.0" encoding="utf-8"?>
<sst xmlns="http://schemas.openxmlformats.org/spreadsheetml/2006/main" count="1504" uniqueCount="315">
  <si>
    <t>CEREALS</t>
  </si>
  <si>
    <t>SECÀ</t>
  </si>
  <si>
    <t>REGADIU</t>
  </si>
  <si>
    <t>TOTAL</t>
  </si>
  <si>
    <t xml:space="preserve">SUPERFÍCIE </t>
  </si>
  <si>
    <t>ha</t>
  </si>
  <si>
    <t>RENDIMENT (en gra)</t>
  </si>
  <si>
    <t>kg/ha</t>
  </si>
  <si>
    <t>PRODUCCIÓ</t>
  </si>
  <si>
    <t>GRA</t>
  </si>
  <si>
    <t>PALLA</t>
  </si>
  <si>
    <t>Tones</t>
  </si>
  <si>
    <t xml:space="preserve">Llavor </t>
  </si>
  <si>
    <t>Reserva per a consum propi (tones)</t>
  </si>
  <si>
    <t>Pinso</t>
  </si>
  <si>
    <t>Cons. Humà</t>
  </si>
  <si>
    <t>Venda fora de les explot</t>
  </si>
  <si>
    <t>Total llavor 
utilitzada</t>
  </si>
  <si>
    <t>Barcelona</t>
  </si>
  <si>
    <t>Girona</t>
  </si>
  <si>
    <t>Lleida</t>
  </si>
  <si>
    <t>Tarragona</t>
  </si>
  <si>
    <t>Catalunya</t>
  </si>
  <si>
    <t>ORDI</t>
  </si>
  <si>
    <t>CIVADA</t>
  </si>
  <si>
    <t>SÈGOL</t>
  </si>
  <si>
    <t>ESPELTA</t>
  </si>
  <si>
    <t>TRITICALE</t>
  </si>
  <si>
    <t>ARRÒS (closca)</t>
  </si>
  <si>
    <t>BLAT DE MORO</t>
  </si>
  <si>
    <t>SORGO</t>
  </si>
  <si>
    <t>TOTAL CEREALS</t>
  </si>
  <si>
    <t>DESTINACIÓ DE LA PRODUCCIÓ DE 
GRA EN EXPLOTACIONS PRODUCTORES</t>
  </si>
  <si>
    <t>LLEGUMINOSES</t>
  </si>
  <si>
    <t>MONGETES SEQUES</t>
  </si>
  <si>
    <t>FAVES SEQUES</t>
  </si>
  <si>
    <t>LLENTIES</t>
  </si>
  <si>
    <t>CIGRONS</t>
  </si>
  <si>
    <t>PÈSOLS SECS</t>
  </si>
  <si>
    <t>VEÇA</t>
  </si>
  <si>
    <t>ERBS</t>
  </si>
  <si>
    <t>TUBERCLES</t>
  </si>
  <si>
    <t>PATATA EXTRAPRIMERENCA</t>
  </si>
  <si>
    <t>PATATA PRIMERENCA</t>
  </si>
  <si>
    <t>PATATA MITJA ESTACIÓ</t>
  </si>
  <si>
    <t>PATATA TARDANA</t>
  </si>
  <si>
    <t>TOTAL TUBERCLES</t>
  </si>
  <si>
    <t>PATATA RESUM</t>
  </si>
  <si>
    <t>DESTINACIÓ DE LA PRODUCCIÓ</t>
  </si>
  <si>
    <t>Molturació</t>
  </si>
  <si>
    <t>PRODUCTES OBTINGUTS EN LA MOLTURACIÓ</t>
  </si>
  <si>
    <t>Oli</t>
  </si>
  <si>
    <t>Farina</t>
  </si>
  <si>
    <t>LLI OLEAGINÓS</t>
  </si>
  <si>
    <t>SOJA</t>
  </si>
  <si>
    <t>COLZA</t>
  </si>
  <si>
    <t>TOTAL INDUSTRIALS</t>
  </si>
  <si>
    <t>INDUSTRIALS</t>
  </si>
  <si>
    <t>1000 Dotz.</t>
  </si>
  <si>
    <t>Dotz./àrea</t>
  </si>
  <si>
    <t>Àrees</t>
  </si>
  <si>
    <t>CLAVELL</t>
  </si>
  <si>
    <t>ROSA</t>
  </si>
  <si>
    <t>ALTRES FLORS</t>
  </si>
  <si>
    <t>TOTAL FLORS</t>
  </si>
  <si>
    <t>Aire lliure (Àrees)</t>
  </si>
  <si>
    <t>Protegit (Àrees)</t>
  </si>
  <si>
    <t>Aire lliure
Dotz./Àrea</t>
  </si>
  <si>
    <t>Protegit
Dotz./Àrea</t>
  </si>
  <si>
    <t>FRUITERS</t>
  </si>
  <si>
    <t>SUPERFÍCIE EN PLANTACIÓ REGULAR</t>
  </si>
  <si>
    <t>SUPERFÍCIE TOTAL</t>
  </si>
  <si>
    <t>EN PRODUCCIÓ</t>
  </si>
  <si>
    <t xml:space="preserve">RENDIMENT </t>
  </si>
  <si>
    <t>RENDIMENT</t>
  </si>
  <si>
    <t>Aliment. Animal</t>
  </si>
  <si>
    <t>Aliment. Humana</t>
  </si>
  <si>
    <t>Consum en fresc</t>
  </si>
  <si>
    <t>Per transformar</t>
  </si>
  <si>
    <t>POMA</t>
  </si>
  <si>
    <t>PERA</t>
  </si>
  <si>
    <t>CODONY</t>
  </si>
  <si>
    <t>ALBERCOQUER</t>
  </si>
  <si>
    <t>CIRERA I GUINDA</t>
  </si>
  <si>
    <t>PRUNA</t>
  </si>
  <si>
    <t>FIGUERA</t>
  </si>
  <si>
    <t>MAGRANER</t>
  </si>
  <si>
    <t>KIWI</t>
  </si>
  <si>
    <t>AMETLLA (CLOSCA)</t>
  </si>
  <si>
    <t>NOGUERA (CLOSCA)</t>
  </si>
  <si>
    <t>AVELLANA (CLOSCA)</t>
  </si>
  <si>
    <t>TOTAL FRUITERS</t>
  </si>
  <si>
    <t>CÍTRICS</t>
  </si>
  <si>
    <t>Superfície</t>
  </si>
  <si>
    <t xml:space="preserve">DESTINACIÓ DE LA PRODUCCIÓ </t>
  </si>
  <si>
    <t>Exportació</t>
  </si>
  <si>
    <t>Consum interior en fresc</t>
  </si>
  <si>
    <t>Transformació</t>
  </si>
  <si>
    <t>BLANQUES SELECTES: Salustiana</t>
  </si>
  <si>
    <t>TOTAL TARONJA</t>
  </si>
  <si>
    <t>SATSUMA</t>
  </si>
  <si>
    <t>CLEMENTINES</t>
  </si>
  <si>
    <t>ALTRES MANDARINERS</t>
  </si>
  <si>
    <t>TOTAL MANDARINA</t>
  </si>
  <si>
    <t>BERNA</t>
  </si>
  <si>
    <t>MESERO</t>
  </si>
  <si>
    <t>ALTRES LLIMONERS</t>
  </si>
  <si>
    <t>TOTAL LLIMONER</t>
  </si>
  <si>
    <t>TOTAL CÍTRICS</t>
  </si>
  <si>
    <t>VINYA</t>
  </si>
  <si>
    <t>RAÏM DE TAULA</t>
  </si>
  <si>
    <t>RAÏM PER A VINIFICACIÓ</t>
  </si>
  <si>
    <t>TOTAL VINYA</t>
  </si>
  <si>
    <t>PRODUCTES OBTINGUTS DE LA TRANSFORMACIÓ DEL RAÏM (hl)</t>
  </si>
  <si>
    <t>Total</t>
  </si>
  <si>
    <t>ALTRES PRODUCTES (hl)</t>
  </si>
  <si>
    <t>OLIVERA</t>
  </si>
  <si>
    <t>Ha</t>
  </si>
  <si>
    <t>Noves plantacions</t>
  </si>
  <si>
    <t>Oliva per adobar</t>
  </si>
  <si>
    <t>Oliva per almàssera</t>
  </si>
  <si>
    <t>Oli d'oliva</t>
  </si>
  <si>
    <t>Oliva 
adobada</t>
  </si>
  <si>
    <t>Oli de 
pinyolada</t>
  </si>
  <si>
    <t>Pinyolada sense
desgreixar</t>
  </si>
  <si>
    <t>Tèrbols (hl)</t>
  </si>
  <si>
    <t>HORTALISSES</t>
  </si>
  <si>
    <t>Aire lliure
ha</t>
  </si>
  <si>
    <t>Protegit
ha</t>
  </si>
  <si>
    <t>Aire lliure
kg/ha</t>
  </si>
  <si>
    <t>Protegit
kg/ha</t>
  </si>
  <si>
    <t xml:space="preserve">Reserva per a consum propi </t>
  </si>
  <si>
    <t>Venda fora de les explot.</t>
  </si>
  <si>
    <t>Alim. Animal (t)</t>
  </si>
  <si>
    <t>Alim. Humana (t)</t>
  </si>
  <si>
    <t>Consum en fresc (t)</t>
  </si>
  <si>
    <t>Per a transformar (t)</t>
  </si>
  <si>
    <t>COL ALOMA</t>
  </si>
  <si>
    <t>API</t>
  </si>
  <si>
    <t>ESCAROLA</t>
  </si>
  <si>
    <t>ESPINAC</t>
  </si>
  <si>
    <t>BLEDA</t>
  </si>
  <si>
    <t>CARD</t>
  </si>
  <si>
    <t>SÍNDRIA</t>
  </si>
  <si>
    <t>MELÓ</t>
  </si>
  <si>
    <t>COGOMBRE</t>
  </si>
  <si>
    <t>ALBERGÍNIA</t>
  </si>
  <si>
    <t>TOMÀQUET</t>
  </si>
  <si>
    <t>PEBROT</t>
  </si>
  <si>
    <t>BITXO</t>
  </si>
  <si>
    <t>MADUIXA I MADUIXOT</t>
  </si>
  <si>
    <t>CARXOFA</t>
  </si>
  <si>
    <t>ALL</t>
  </si>
  <si>
    <t>CEBA</t>
  </si>
  <si>
    <t>PORRO</t>
  </si>
  <si>
    <t>REMOLATXA TAULA</t>
  </si>
  <si>
    <t>PASTANAGA</t>
  </si>
  <si>
    <t>RAVE</t>
  </si>
  <si>
    <t>MONGETES VERDES</t>
  </si>
  <si>
    <t>PESÒLS VERDS</t>
  </si>
  <si>
    <t>FAVES VERDES</t>
  </si>
  <si>
    <t>ALTRES HORTALISSES</t>
  </si>
  <si>
    <t>TOTAL HORTALISSES</t>
  </si>
  <si>
    <t>ENCIAM</t>
  </si>
  <si>
    <t>FARRATGES</t>
  </si>
  <si>
    <t>ALTRES GRAMÍNIES</t>
  </si>
  <si>
    <t>ALFALS</t>
  </si>
  <si>
    <t>TRÈVOL</t>
  </si>
  <si>
    <t>TREPADELLA</t>
  </si>
  <si>
    <t>FAVES, PÈSOLS I ALTRES</t>
  </si>
  <si>
    <t>NAP FARRATGER</t>
  </si>
  <si>
    <t>PRADERES POLIFITES</t>
  </si>
  <si>
    <t>TOTAL CONREUS FARRATGERS</t>
  </si>
  <si>
    <t xml:space="preserve">Secà </t>
  </si>
  <si>
    <t>Regadiu</t>
  </si>
  <si>
    <t>RENDIMENT EN VERD</t>
  </si>
  <si>
    <t>PRODUCCIÓ 
EN VERD</t>
  </si>
  <si>
    <t>DESTINACIÓ DE LA PRODUCCIÓ EN VERD</t>
  </si>
  <si>
    <t>Consum en verd</t>
  </si>
  <si>
    <t>Per a fenc</t>
  </si>
  <si>
    <t>Per a ensitjat</t>
  </si>
  <si>
    <t>BLAT DE MORO FARRRATGER</t>
  </si>
  <si>
    <t>SORGO FARRATGER</t>
  </si>
  <si>
    <t>VEÇA FARRATGERA</t>
  </si>
  <si>
    <t>Recol·lectada (Ha)</t>
  </si>
  <si>
    <t>Sols pasturada (Ha)</t>
  </si>
  <si>
    <t>Superfície recol·lectada que també es pastura (ha)</t>
  </si>
  <si>
    <t xml:space="preserve">SECÀ </t>
  </si>
  <si>
    <t>Per a vi imost</t>
  </si>
  <si>
    <t>Arrencades</t>
  </si>
  <si>
    <t>DESTINACIO DE LA PRODUCCIÓ</t>
  </si>
  <si>
    <t>En producció</t>
  </si>
  <si>
    <t>TOTAL VI</t>
  </si>
  <si>
    <t>Blancs</t>
  </si>
  <si>
    <t>Negres</t>
  </si>
  <si>
    <t>Rosats</t>
  </si>
  <si>
    <t xml:space="preserve">Most </t>
  </si>
  <si>
    <t>conservat</t>
  </si>
  <si>
    <t>concentrat</t>
  </si>
  <si>
    <t>rectificat</t>
  </si>
  <si>
    <t>Suc de raïm</t>
  </si>
  <si>
    <t xml:space="preserve">PRÉSSEC </t>
  </si>
  <si>
    <t>NECTARINA</t>
  </si>
  <si>
    <t>Verge</t>
  </si>
  <si>
    <t>Verge Extra</t>
  </si>
  <si>
    <t>Llampant</t>
  </si>
  <si>
    <t>OLI D'OLIVA* (Tones)</t>
  </si>
  <si>
    <t xml:space="preserve">* Classificació segons Reglament (CE) nº 702/2007 de la Comissió de 21 de juny de 2007 </t>
  </si>
  <si>
    <t>CEREAL D'HIVERN PER A FARRATGE</t>
  </si>
  <si>
    <t>Per a deshidrat</t>
  </si>
  <si>
    <t>COL CABDELL</t>
  </si>
  <si>
    <t>ESPÀRREC</t>
  </si>
  <si>
    <t>COLIFLOR</t>
  </si>
  <si>
    <t>GIRA-SOL</t>
  </si>
  <si>
    <r>
      <t xml:space="preserve">PLANTES ORNAMENTALS </t>
    </r>
    <r>
      <rPr>
        <b/>
        <vertAlign val="superscript"/>
        <sz val="10"/>
        <rFont val="Verdana"/>
        <family val="2"/>
      </rPr>
      <t>(1)</t>
    </r>
  </si>
  <si>
    <t>FESTUC</t>
  </si>
  <si>
    <t>Generalitat de Catalunya</t>
  </si>
  <si>
    <t>Secretaria General</t>
  </si>
  <si>
    <t>VINS AMB DOP</t>
  </si>
  <si>
    <t>VINS AMB IGP</t>
  </si>
  <si>
    <t>VINS CERTIFICATS I CONTROLATS SENSE DOP NI IGP, VARIETALS..</t>
  </si>
  <si>
    <t>Per a panses</t>
  </si>
  <si>
    <t>tones</t>
  </si>
  <si>
    <t xml:space="preserve">     </t>
  </si>
  <si>
    <t>SAFRÀ</t>
  </si>
  <si>
    <t>NESPRA</t>
  </si>
  <si>
    <t>CASTANYA (FRUIT)</t>
  </si>
  <si>
    <t>NÀVEL: Navelina</t>
  </si>
  <si>
    <t>NÀVEL: Navelate</t>
  </si>
  <si>
    <t>NÀVEL: Nàvel</t>
  </si>
  <si>
    <t>TARDANES: València Late</t>
  </si>
  <si>
    <t>LAVANDA</t>
  </si>
  <si>
    <t>(1) Atesa la heterogeneïtat del producte, no hi ha dades de rendiments i de produccions.</t>
  </si>
  <si>
    <t>OLIVA DE TAULA</t>
  </si>
  <si>
    <t>OLIVA PER ALMÀSSERA</t>
  </si>
  <si>
    <t>TOTAL OLIVERA</t>
  </si>
  <si>
    <t>PRODUCTES OBTINGUTS DE L'OLIVA (Tones)</t>
  </si>
  <si>
    <t>ALTRES LLEGUMINOSES</t>
  </si>
  <si>
    <t>TOTAL LLEGUMINOSES</t>
  </si>
  <si>
    <t>VI</t>
  </si>
  <si>
    <t xml:space="preserve">ALTRES VINS </t>
  </si>
  <si>
    <t>ALTRES PRODUCTES</t>
  </si>
  <si>
    <t>JULIVERT</t>
  </si>
  <si>
    <t xml:space="preserve"> </t>
  </si>
  <si>
    <t>FLORS  I PLANTES ORNAMENTALS</t>
  </si>
  <si>
    <t>ALVOCAT</t>
  </si>
  <si>
    <t>ARRENCADES</t>
  </si>
  <si>
    <t>NOVES PLANTACIONS</t>
  </si>
  <si>
    <t>Most concentrat</t>
  </si>
  <si>
    <t>Departament d'Agricultura,</t>
  </si>
  <si>
    <t xml:space="preserve">Ramaderia, Pesca i Alimentació </t>
  </si>
  <si>
    <t>FENIGREC</t>
  </si>
  <si>
    <t>ALTRES LLENYOSOS</t>
  </si>
  <si>
    <t>CANYA VULGAR</t>
  </si>
  <si>
    <t>GARROFER</t>
  </si>
  <si>
    <t>TOTAL ALTRES LLENYOSOS</t>
  </si>
  <si>
    <t xml:space="preserve">  </t>
  </si>
  <si>
    <t>BRÒQUIL</t>
  </si>
  <si>
    <t>MESTALL I ALTRES MESCLES</t>
  </si>
  <si>
    <t>PSEUDOCEREALS</t>
  </si>
  <si>
    <t>TOTAL PSEUDOCEREALS</t>
  </si>
  <si>
    <t>MENTA</t>
  </si>
  <si>
    <t>ALTRES CONREUS INDUSTRIALS</t>
  </si>
  <si>
    <t>CÀNEM TÈXTIL</t>
  </si>
  <si>
    <t>Gabinet Tècnic</t>
  </si>
  <si>
    <t>BLAT (total)</t>
  </si>
  <si>
    <t>FAJOL</t>
  </si>
  <si>
    <t>Biocombustibles</t>
  </si>
  <si>
    <t>Venda fora de les explotacions (tones)</t>
  </si>
  <si>
    <t>GUIXA</t>
  </si>
  <si>
    <t>LLÚPOL</t>
  </si>
  <si>
    <t>QUINOA</t>
  </si>
  <si>
    <t xml:space="preserve">CAMELINA </t>
  </si>
  <si>
    <t>SULLA</t>
  </si>
  <si>
    <t>FESTUCA</t>
  </si>
  <si>
    <t>AGROSTIS</t>
  </si>
  <si>
    <t>CARBASSA</t>
  </si>
  <si>
    <t>NAP I ALTRES</t>
  </si>
  <si>
    <t>BLAT TOU</t>
  </si>
  <si>
    <t>BLAT DUR</t>
  </si>
  <si>
    <t>MILL I MELCA</t>
  </si>
  <si>
    <t>FAVONS</t>
  </si>
  <si>
    <t>TRAMÚS</t>
  </si>
  <si>
    <t xml:space="preserve">DÀCTIL </t>
  </si>
  <si>
    <t xml:space="preserve">POA </t>
  </si>
  <si>
    <t xml:space="preserve">ASSOCIACIÓ VEÇA - CIVADA FALLATGERES </t>
  </si>
  <si>
    <t>BATATA I MONIATO</t>
  </si>
  <si>
    <t>CARBASSÓ</t>
  </si>
  <si>
    <t>CÀNEM PER A LLAVOR</t>
  </si>
  <si>
    <t>CAQUI</t>
  </si>
  <si>
    <t>GROSELLER</t>
  </si>
  <si>
    <t>TÒFONA (nou conreu)</t>
  </si>
  <si>
    <t>SUPERFÍCIE</t>
  </si>
  <si>
    <t>2 kg</t>
  </si>
  <si>
    <t>SUPERFÍCIES, RENDIMENTS I PRODUCCIONS DELS CONREUS AGRÍCOLES. ANY 2019</t>
  </si>
  <si>
    <t>BLAT KHORASAN (nou conreu)</t>
  </si>
  <si>
    <t>MARGALL O RAIGRÀS</t>
  </si>
  <si>
    <t>ASSOCIACIÓ VEÇA I TRITICALE FARRATGERES (nou conreu)</t>
  </si>
  <si>
    <t>ASSOCIACIÓ VEÇA I BLAT FARRATGERES  (nou conreu)</t>
  </si>
  <si>
    <t>ASSOCIACIÓ VEÇA I ORDI FARRATGERES  (nou conreu)</t>
  </si>
  <si>
    <t>ASSOCIACIÓ PÈSOL I ORDI FARRATGERES  (nou conreu)</t>
  </si>
  <si>
    <t>ASSOCACIÓ PÈSOL I CIVADA FARRATGERES  (nou conreu)</t>
  </si>
  <si>
    <t>DALL O FROMENTAL  (nou conreu)</t>
  </si>
  <si>
    <t>ENDÍVIA</t>
  </si>
  <si>
    <t>FONOLL (nou conreu)</t>
  </si>
  <si>
    <t xml:space="preserve">GERD </t>
  </si>
  <si>
    <t>CORIANDRE (nou conreu)</t>
  </si>
  <si>
    <t>MELISSA O TARONGINA (nou conreu)</t>
  </si>
  <si>
    <t>ALTRES ESPÈCIES AROMÀTIQUES (nou conreu)</t>
  </si>
  <si>
    <t>12kg</t>
  </si>
  <si>
    <t>100kg</t>
  </si>
  <si>
    <t>114kg</t>
  </si>
  <si>
    <t xml:space="preserve">CARBASSA FARRATGERA </t>
  </si>
  <si>
    <t>Altres</t>
  </si>
  <si>
    <t>BLANQUES: Comuna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</si>
</sst>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00\ _€_-;\-* #,##0.0000\ _€_-;_-* &quot;-&quot;??\ _€_-;_-@_-"/>
    <numFmt numFmtId="166" formatCode="#,##0.0"/>
  </numFmts>
  <fonts count="76">
    <font>
      <sz val="10"/>
      <name val="Verdana"/>
      <family val="2"/>
    </font>
    <font>
      <sz val="11"/>
      <color theme="1"/>
      <name val="Calibri"/>
      <family val="2"/>
      <scheme val="minor"/>
    </font>
    <font>
      <sz val="12"/>
      <color theme="1"/>
      <name val="Comic Sans MS"/>
      <family val="2"/>
    </font>
    <font>
      <sz val="12"/>
      <color theme="1"/>
      <name val="Comic Sans MS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b/>
      <sz val="9"/>
      <name val="Verdana"/>
      <family val="2"/>
    </font>
    <font>
      <b/>
      <sz val="12"/>
      <name val="Verdana"/>
      <family val="2"/>
    </font>
    <font>
      <sz val="10"/>
      <color indexed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1"/>
      <color indexed="1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2"/>
      <name val="Verdana"/>
      <family val="2"/>
    </font>
    <font>
      <u/>
      <sz val="10"/>
      <color indexed="12"/>
      <name val="Verdana"/>
      <family val="2"/>
    </font>
    <font>
      <b/>
      <sz val="12"/>
      <color indexed="8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2"/>
      <color indexed="10"/>
      <name val="Verdana"/>
      <family val="2"/>
    </font>
    <font>
      <sz val="10"/>
      <color indexed="23"/>
      <name val="Verdana"/>
      <family val="2"/>
    </font>
    <font>
      <b/>
      <sz val="10"/>
      <name val="Helvetica"/>
      <family val="2"/>
    </font>
    <font>
      <sz val="10"/>
      <name val="Arial"/>
      <family val="2"/>
    </font>
    <font>
      <u/>
      <sz val="11"/>
      <color indexed="10"/>
      <name val="Verdana"/>
      <family val="2"/>
    </font>
    <font>
      <b/>
      <sz val="12"/>
      <color indexed="10"/>
      <name val="Verdana"/>
      <family val="2"/>
    </font>
    <font>
      <sz val="10"/>
      <color indexed="9"/>
      <name val="Verdana"/>
      <family val="2"/>
    </font>
    <font>
      <sz val="10"/>
      <name val="Verdana"/>
      <family val="2"/>
    </font>
    <font>
      <sz val="12"/>
      <color indexed="9"/>
      <name val="Verdana"/>
      <family val="2"/>
    </font>
    <font>
      <sz val="10"/>
      <color indexed="22"/>
      <name val="Verdana"/>
      <family val="2"/>
    </font>
    <font>
      <b/>
      <sz val="20"/>
      <color indexed="10"/>
      <name val="Verdana"/>
      <family val="2"/>
    </font>
    <font>
      <b/>
      <sz val="18"/>
      <color indexed="10"/>
      <name val="Verdana"/>
      <family val="2"/>
    </font>
    <font>
      <sz val="11"/>
      <color indexed="9"/>
      <name val="Verdana"/>
      <family val="2"/>
    </font>
    <font>
      <b/>
      <vertAlign val="superscript"/>
      <sz val="10"/>
      <name val="Verdana"/>
      <family val="2"/>
    </font>
    <font>
      <sz val="12"/>
      <name val="Helvetica*"/>
    </font>
    <font>
      <b/>
      <sz val="12"/>
      <name val="Helvetica*"/>
    </font>
    <font>
      <sz val="16"/>
      <name val="Verdana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FF0000"/>
      <name val="Verdana"/>
      <family val="2"/>
    </font>
    <font>
      <b/>
      <sz val="10"/>
      <color rgb="FFFF0000"/>
      <name val="Verdana"/>
      <family val="2"/>
    </font>
    <font>
      <sz val="18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omic Sans MS"/>
      <family val="2"/>
    </font>
    <font>
      <b/>
      <sz val="13"/>
      <color theme="3"/>
      <name val="Comic Sans MS"/>
      <family val="2"/>
    </font>
    <font>
      <b/>
      <sz val="11"/>
      <color theme="3"/>
      <name val="Comic Sans MS"/>
      <family val="2"/>
    </font>
    <font>
      <sz val="12"/>
      <color rgb="FF006100"/>
      <name val="Comic Sans MS"/>
      <family val="2"/>
    </font>
    <font>
      <sz val="12"/>
      <color rgb="FF3F3F76"/>
      <name val="Comic Sans MS"/>
      <family val="2"/>
    </font>
    <font>
      <b/>
      <sz val="12"/>
      <color rgb="FF3F3F3F"/>
      <name val="Comic Sans MS"/>
      <family val="2"/>
    </font>
    <font>
      <b/>
      <sz val="12"/>
      <color rgb="FFFA7D00"/>
      <name val="Comic Sans MS"/>
      <family val="2"/>
    </font>
    <font>
      <sz val="12"/>
      <color rgb="FFFA7D00"/>
      <name val="Comic Sans MS"/>
      <family val="2"/>
    </font>
    <font>
      <b/>
      <sz val="12"/>
      <color theme="0"/>
      <name val="Comic Sans MS"/>
      <family val="2"/>
    </font>
    <font>
      <sz val="12"/>
      <color rgb="FFFF0000"/>
      <name val="Comic Sans MS"/>
      <family val="2"/>
    </font>
    <font>
      <i/>
      <sz val="12"/>
      <color rgb="FF7F7F7F"/>
      <name val="Comic Sans MS"/>
      <family val="2"/>
    </font>
    <font>
      <b/>
      <sz val="12"/>
      <color theme="1"/>
      <name val="Comic Sans MS"/>
      <family val="2"/>
    </font>
    <font>
      <sz val="12"/>
      <color theme="0"/>
      <name val="Comic Sans MS"/>
      <family val="2"/>
    </font>
    <font>
      <sz val="12"/>
      <color rgb="FF9C0006"/>
      <name val="Comic Sans MS"/>
      <family val="2"/>
    </font>
    <font>
      <sz val="12"/>
      <color rgb="FF9C6500"/>
      <name val="Comic Sans MS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*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3"/>
      </left>
      <right/>
      <top style="double">
        <color indexed="63"/>
      </top>
      <bottom/>
      <diagonal/>
    </border>
    <border>
      <left/>
      <right/>
      <top style="double">
        <color indexed="63"/>
      </top>
      <bottom/>
      <diagonal/>
    </border>
    <border>
      <left/>
      <right style="double">
        <color indexed="63"/>
      </right>
      <top style="double">
        <color indexed="63"/>
      </top>
      <bottom/>
      <diagonal/>
    </border>
    <border>
      <left style="double">
        <color indexed="63"/>
      </left>
      <right/>
      <top/>
      <bottom/>
      <diagonal/>
    </border>
    <border>
      <left/>
      <right style="double">
        <color indexed="63"/>
      </right>
      <top/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 style="double">
        <color indexed="63"/>
      </right>
      <top/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6">
    <xf numFmtId="0" fontId="0" fillId="0" borderId="0"/>
    <xf numFmtId="43" fontId="4" fillId="0" borderId="0" applyFont="0" applyFill="0" applyBorder="0" applyAlignment="0" applyProtection="0"/>
    <xf numFmtId="0" fontId="40" fillId="4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41" fillId="5" borderId="0" applyNumberFormat="0" applyBorder="0" applyAlignment="0" applyProtection="0"/>
    <xf numFmtId="44" fontId="4" fillId="0" borderId="0" applyFont="0" applyFill="0" applyBorder="0" applyAlignment="0" applyProtection="0"/>
    <xf numFmtId="0" fontId="42" fillId="6" borderId="0" applyNumberFormat="0" applyBorder="0" applyAlignment="0" applyProtection="0"/>
    <xf numFmtId="0" fontId="24" fillId="0" borderId="0"/>
    <xf numFmtId="0" fontId="39" fillId="0" borderId="0"/>
    <xf numFmtId="0" fontId="46" fillId="0" borderId="0" applyNumberFormat="0" applyFill="0" applyBorder="0" applyAlignment="0" applyProtection="0"/>
    <xf numFmtId="0" fontId="47" fillId="0" borderId="22" applyNumberFormat="0" applyFill="0" applyAlignment="0" applyProtection="0"/>
    <xf numFmtId="0" fontId="48" fillId="0" borderId="23" applyNumberFormat="0" applyFill="0" applyAlignment="0" applyProtection="0"/>
    <xf numFmtId="0" fontId="49" fillId="0" borderId="24" applyNumberFormat="0" applyFill="0" applyAlignment="0" applyProtection="0"/>
    <xf numFmtId="0" fontId="49" fillId="0" borderId="0" applyNumberFormat="0" applyFill="0" applyBorder="0" applyAlignment="0" applyProtection="0"/>
    <xf numFmtId="0" fontId="50" fillId="9" borderId="0" applyNumberFormat="0" applyBorder="0" applyAlignment="0" applyProtection="0"/>
    <xf numFmtId="0" fontId="51" fillId="10" borderId="25" applyNumberFormat="0" applyAlignment="0" applyProtection="0"/>
    <xf numFmtId="0" fontId="52" fillId="11" borderId="26" applyNumberFormat="0" applyAlignment="0" applyProtection="0"/>
    <xf numFmtId="0" fontId="53" fillId="11" borderId="25" applyNumberFormat="0" applyAlignment="0" applyProtection="0"/>
    <xf numFmtId="0" fontId="54" fillId="0" borderId="27" applyNumberFormat="0" applyFill="0" applyAlignment="0" applyProtection="0"/>
    <xf numFmtId="0" fontId="55" fillId="12" borderId="28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30" applyNumberFormat="0" applyFill="0" applyAlignment="0" applyProtection="0"/>
    <xf numFmtId="0" fontId="5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59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59" fillId="36" borderId="0" applyNumberFormat="0" applyBorder="0" applyAlignment="0" applyProtection="0"/>
    <xf numFmtId="0" fontId="3" fillId="0" borderId="0"/>
    <xf numFmtId="0" fontId="60" fillId="5" borderId="0" applyNumberFormat="0" applyBorder="0" applyAlignment="0" applyProtection="0"/>
    <xf numFmtId="0" fontId="61" fillId="6" borderId="0" applyNumberFormat="0" applyBorder="0" applyAlignment="0" applyProtection="0"/>
    <xf numFmtId="0" fontId="3" fillId="13" borderId="29" applyNumberFormat="0" applyFont="0" applyAlignment="0" applyProtection="0"/>
    <xf numFmtId="0" fontId="59" fillId="4" borderId="0" applyNumberFormat="0" applyBorder="0" applyAlignment="0" applyProtection="0"/>
    <xf numFmtId="0" fontId="2" fillId="0" borderId="0"/>
    <xf numFmtId="0" fontId="2" fillId="13" borderId="29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2" fillId="0" borderId="0"/>
    <xf numFmtId="0" fontId="4" fillId="0" borderId="0"/>
    <xf numFmtId="0" fontId="1" fillId="0" borderId="0"/>
    <xf numFmtId="0" fontId="63" fillId="0" borderId="22" applyNumberFormat="0" applyFill="0" applyAlignment="0" applyProtection="0"/>
    <xf numFmtId="0" fontId="64" fillId="0" borderId="23" applyNumberFormat="0" applyFill="0" applyAlignment="0" applyProtection="0"/>
    <xf numFmtId="0" fontId="65" fillId="0" borderId="24" applyNumberFormat="0" applyFill="0" applyAlignment="0" applyProtection="0"/>
    <xf numFmtId="0" fontId="65" fillId="0" borderId="0" applyNumberFormat="0" applyFill="0" applyBorder="0" applyAlignment="0" applyProtection="0"/>
    <xf numFmtId="0" fontId="66" fillId="9" borderId="0" applyNumberFormat="0" applyBorder="0" applyAlignment="0" applyProtection="0"/>
    <xf numFmtId="0" fontId="67" fillId="10" borderId="25" applyNumberFormat="0" applyAlignment="0" applyProtection="0"/>
    <xf numFmtId="0" fontId="68" fillId="11" borderId="26" applyNumberFormat="0" applyAlignment="0" applyProtection="0"/>
    <xf numFmtId="0" fontId="69" fillId="11" borderId="25" applyNumberFormat="0" applyAlignment="0" applyProtection="0"/>
    <xf numFmtId="0" fontId="70" fillId="0" borderId="27" applyNumberFormat="0" applyFill="0" applyAlignment="0" applyProtection="0"/>
    <xf numFmtId="0" fontId="71" fillId="12" borderId="28" applyNumberFormat="0" applyAlignment="0" applyProtection="0"/>
    <xf numFmtId="0" fontId="72" fillId="0" borderId="0" applyNumberFormat="0" applyFill="0" applyBorder="0" applyAlignment="0" applyProtection="0"/>
    <xf numFmtId="0" fontId="1" fillId="13" borderId="29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30" applyNumberFormat="0" applyFill="0" applyAlignment="0" applyProtection="0"/>
    <xf numFmtId="0" fontId="4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</cellStyleXfs>
  <cellXfs count="319">
    <xf numFmtId="0" fontId="0" fillId="0" borderId="0" xfId="0"/>
    <xf numFmtId="0" fontId="1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6" fillId="0" borderId="4" xfId="0" applyFont="1" applyFill="1" applyBorder="1" applyAlignment="1">
      <alignment vertical="center"/>
    </xf>
    <xf numFmtId="164" fontId="16" fillId="0" borderId="0" xfId="1" applyNumberFormat="1" applyFont="1" applyFill="1" applyAlignment="1">
      <alignment vertical="center"/>
    </xf>
    <xf numFmtId="0" fontId="14" fillId="0" borderId="1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22" fillId="2" borderId="0" xfId="0" applyFont="1" applyFill="1"/>
    <xf numFmtId="0" fontId="22" fillId="2" borderId="0" xfId="0" applyFont="1" applyFill="1" applyBorder="1"/>
    <xf numFmtId="0" fontId="23" fillId="2" borderId="0" xfId="0" applyFont="1" applyFill="1" applyBorder="1" applyAlignment="1">
      <alignment horizontal="justify"/>
    </xf>
    <xf numFmtId="0" fontId="22" fillId="2" borderId="5" xfId="0" applyFont="1" applyFill="1" applyBorder="1"/>
    <xf numFmtId="0" fontId="22" fillId="2" borderId="6" xfId="0" applyFont="1" applyFill="1" applyBorder="1"/>
    <xf numFmtId="0" fontId="22" fillId="2" borderId="7" xfId="0" applyFont="1" applyFill="1" applyBorder="1"/>
    <xf numFmtId="0" fontId="22" fillId="2" borderId="8" xfId="0" applyFont="1" applyFill="1" applyBorder="1"/>
    <xf numFmtId="0" fontId="22" fillId="2" borderId="9" xfId="0" applyFont="1" applyFill="1" applyBorder="1"/>
    <xf numFmtId="0" fontId="22" fillId="2" borderId="10" xfId="0" applyFont="1" applyFill="1" applyBorder="1"/>
    <xf numFmtId="0" fontId="22" fillId="2" borderId="11" xfId="0" applyFont="1" applyFill="1" applyBorder="1"/>
    <xf numFmtId="0" fontId="22" fillId="2" borderId="12" xfId="0" applyFont="1" applyFill="1" applyBorder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164" fontId="10" fillId="3" borderId="13" xfId="1" applyNumberFormat="1" applyFont="1" applyFill="1" applyBorder="1" applyAlignment="1">
      <alignment vertical="center"/>
    </xf>
    <xf numFmtId="164" fontId="10" fillId="3" borderId="14" xfId="1" applyNumberFormat="1" applyFont="1" applyFill="1" applyBorder="1" applyAlignment="1">
      <alignment vertical="center"/>
    </xf>
    <xf numFmtId="164" fontId="10" fillId="3" borderId="15" xfId="1" applyNumberFormat="1" applyFont="1" applyFill="1" applyBorder="1" applyAlignment="1">
      <alignment vertical="center"/>
    </xf>
    <xf numFmtId="164" fontId="16" fillId="3" borderId="13" xfId="1" applyNumberFormat="1" applyFont="1" applyFill="1" applyBorder="1" applyAlignment="1">
      <alignment vertical="center"/>
    </xf>
    <xf numFmtId="164" fontId="16" fillId="3" borderId="14" xfId="1" applyNumberFormat="1" applyFont="1" applyFill="1" applyBorder="1" applyAlignment="1">
      <alignment vertical="center"/>
    </xf>
    <xf numFmtId="164" fontId="16" fillId="3" borderId="15" xfId="1" applyNumberFormat="1" applyFont="1" applyFill="1" applyBorder="1" applyAlignment="1">
      <alignment vertical="center"/>
    </xf>
    <xf numFmtId="164" fontId="16" fillId="3" borderId="13" xfId="1" applyNumberFormat="1" applyFont="1" applyFill="1" applyBorder="1" applyAlignment="1">
      <alignment horizontal="center" vertical="center"/>
    </xf>
    <xf numFmtId="164" fontId="16" fillId="3" borderId="14" xfId="1" applyNumberFormat="1" applyFont="1" applyFill="1" applyBorder="1" applyAlignment="1">
      <alignment horizontal="center" vertical="center"/>
    </xf>
    <xf numFmtId="164" fontId="16" fillId="3" borderId="15" xfId="1" applyNumberFormat="1" applyFont="1" applyFill="1" applyBorder="1" applyAlignment="1">
      <alignment horizontal="center" vertical="center"/>
    </xf>
    <xf numFmtId="164" fontId="21" fillId="3" borderId="13" xfId="1" applyNumberFormat="1" applyFont="1" applyFill="1" applyBorder="1" applyAlignment="1">
      <alignment vertical="center"/>
    </xf>
    <xf numFmtId="164" fontId="21" fillId="3" borderId="14" xfId="1" applyNumberFormat="1" applyFont="1" applyFill="1" applyBorder="1" applyAlignment="1">
      <alignment vertical="center"/>
    </xf>
    <xf numFmtId="164" fontId="21" fillId="3" borderId="15" xfId="1" applyNumberFormat="1" applyFont="1" applyFill="1" applyBorder="1" applyAlignment="1">
      <alignment vertical="center"/>
    </xf>
    <xf numFmtId="164" fontId="16" fillId="3" borderId="1" xfId="1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164" fontId="16" fillId="0" borderId="2" xfId="1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164" fontId="14" fillId="0" borderId="0" xfId="1" applyNumberFormat="1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20" fillId="3" borderId="13" xfId="0" applyFont="1" applyFill="1" applyBorder="1" applyAlignment="1">
      <alignment vertical="center"/>
    </xf>
    <xf numFmtId="164" fontId="11" fillId="3" borderId="13" xfId="1" applyNumberFormat="1" applyFont="1" applyFill="1" applyBorder="1" applyAlignment="1">
      <alignment vertical="center"/>
    </xf>
    <xf numFmtId="164" fontId="5" fillId="3" borderId="14" xfId="1" applyNumberFormat="1" applyFont="1" applyFill="1" applyBorder="1" applyAlignment="1">
      <alignment vertical="center"/>
    </xf>
    <xf numFmtId="164" fontId="5" fillId="3" borderId="15" xfId="1" applyNumberFormat="1" applyFont="1" applyFill="1" applyBorder="1" applyAlignment="1">
      <alignment vertical="center"/>
    </xf>
    <xf numFmtId="164" fontId="5" fillId="3" borderId="13" xfId="1" applyNumberFormat="1" applyFont="1" applyFill="1" applyBorder="1" applyAlignment="1">
      <alignment vertical="center"/>
    </xf>
    <xf numFmtId="164" fontId="5" fillId="3" borderId="1" xfId="1" applyNumberFormat="1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164" fontId="10" fillId="3" borderId="1" xfId="1" applyNumberFormat="1" applyFont="1" applyFill="1" applyBorder="1" applyAlignment="1">
      <alignment vertical="center"/>
    </xf>
    <xf numFmtId="164" fontId="21" fillId="3" borderId="1" xfId="1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64" fontId="16" fillId="0" borderId="0" xfId="0" applyNumberFormat="1" applyFont="1" applyFill="1" applyAlignment="1">
      <alignment vertical="center"/>
    </xf>
    <xf numFmtId="0" fontId="14" fillId="0" borderId="19" xfId="0" applyFont="1" applyFill="1" applyBorder="1" applyAlignment="1">
      <alignment horizontal="center" vertical="center" wrapText="1"/>
    </xf>
    <xf numFmtId="0" fontId="0" fillId="0" borderId="2" xfId="0" applyBorder="1"/>
    <xf numFmtId="0" fontId="10" fillId="2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0" fillId="0" borderId="13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35" fillId="0" borderId="0" xfId="0" applyFont="1" applyBorder="1"/>
    <xf numFmtId="0" fontId="36" fillId="0" borderId="0" xfId="0" applyFont="1" applyBorder="1"/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0" fontId="27" fillId="7" borderId="0" xfId="0" applyFont="1" applyFill="1" applyAlignment="1">
      <alignment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vertical="center"/>
    </xf>
    <xf numFmtId="0" fontId="6" fillId="7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41" fillId="7" borderId="0" xfId="5" applyFill="1" applyAlignment="1">
      <alignment vertical="center"/>
    </xf>
    <xf numFmtId="0" fontId="11" fillId="7" borderId="0" xfId="0" applyFont="1" applyFill="1" applyAlignment="1">
      <alignment vertical="center"/>
    </xf>
    <xf numFmtId="0" fontId="10" fillId="7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1" fillId="7" borderId="0" xfId="5" applyFill="1" applyBorder="1" applyAlignment="1">
      <alignment vertical="center"/>
    </xf>
    <xf numFmtId="164" fontId="16" fillId="7" borderId="0" xfId="0" applyNumberFormat="1" applyFont="1" applyFill="1" applyAlignment="1">
      <alignment vertical="center"/>
    </xf>
    <xf numFmtId="0" fontId="0" fillId="0" borderId="2" xfId="0" applyFont="1" applyBorder="1"/>
    <xf numFmtId="0" fontId="9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44" fontId="14" fillId="0" borderId="19" xfId="6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justify"/>
    </xf>
    <xf numFmtId="0" fontId="6" fillId="0" borderId="2" xfId="0" applyFont="1" applyFill="1" applyBorder="1" applyAlignment="1">
      <alignment vertical="justify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17" fillId="2" borderId="18" xfId="3" applyFill="1" applyBorder="1" applyAlignment="1" applyProtection="1">
      <alignment vertical="center"/>
    </xf>
    <xf numFmtId="0" fontId="10" fillId="0" borderId="18" xfId="0" applyFont="1" applyFill="1" applyBorder="1" applyAlignment="1">
      <alignment vertical="center"/>
    </xf>
    <xf numFmtId="0" fontId="10" fillId="0" borderId="18" xfId="0" applyFont="1" applyFill="1" applyBorder="1" applyAlignment="1">
      <alignment horizontal="center" vertical="center"/>
    </xf>
    <xf numFmtId="0" fontId="25" fillId="2" borderId="18" xfId="3" applyFont="1" applyFill="1" applyBorder="1" applyAlignment="1" applyProtection="1">
      <alignment vertical="center"/>
    </xf>
    <xf numFmtId="0" fontId="10" fillId="7" borderId="18" xfId="0" applyFont="1" applyFill="1" applyBorder="1" applyAlignment="1">
      <alignment vertical="center"/>
    </xf>
    <xf numFmtId="0" fontId="21" fillId="0" borderId="18" xfId="0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41" fillId="7" borderId="18" xfId="5" applyFill="1" applyBorder="1" applyAlignment="1">
      <alignment vertical="center"/>
    </xf>
    <xf numFmtId="0" fontId="25" fillId="2" borderId="14" xfId="3" applyFont="1" applyFill="1" applyBorder="1" applyAlignment="1" applyProtection="1">
      <alignment vertical="center"/>
    </xf>
    <xf numFmtId="0" fontId="10" fillId="0" borderId="14" xfId="0" applyFont="1" applyFill="1" applyBorder="1" applyAlignment="1">
      <alignment vertical="center"/>
    </xf>
    <xf numFmtId="164" fontId="16" fillId="2" borderId="2" xfId="1" applyNumberFormat="1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 indent="1"/>
    </xf>
    <xf numFmtId="0" fontId="5" fillId="7" borderId="0" xfId="0" applyFont="1" applyFill="1" applyAlignment="1">
      <alignment horizontal="right" vertical="center" indent="1"/>
    </xf>
    <xf numFmtId="0" fontId="41" fillId="7" borderId="0" xfId="5" applyFill="1" applyAlignment="1">
      <alignment horizontal="right" vertical="center" indent="1"/>
    </xf>
    <xf numFmtId="164" fontId="9" fillId="0" borderId="1" xfId="1" applyNumberFormat="1" applyFont="1" applyFill="1" applyBorder="1" applyAlignment="1">
      <alignment horizontal="right" vertical="center" indent="1"/>
    </xf>
    <xf numFmtId="0" fontId="6" fillId="2" borderId="0" xfId="0" applyFont="1" applyFill="1" applyAlignment="1">
      <alignment horizontal="right" vertical="center" indent="1"/>
    </xf>
    <xf numFmtId="0" fontId="6" fillId="7" borderId="0" xfId="0" applyFont="1" applyFill="1" applyAlignment="1">
      <alignment horizontal="right" vertical="center" indent="1"/>
    </xf>
    <xf numFmtId="164" fontId="16" fillId="2" borderId="0" xfId="1" applyNumberFormat="1" applyFont="1" applyFill="1" applyAlignment="1">
      <alignment horizontal="right" vertical="center" indent="1"/>
    </xf>
    <xf numFmtId="165" fontId="16" fillId="2" borderId="0" xfId="1" applyNumberFormat="1" applyFont="1" applyFill="1" applyAlignment="1">
      <alignment horizontal="right" vertical="center" indent="1"/>
    </xf>
    <xf numFmtId="164" fontId="16" fillId="3" borderId="13" xfId="1" applyNumberFormat="1" applyFont="1" applyFill="1" applyBorder="1" applyAlignment="1">
      <alignment horizontal="right" vertical="center" indent="1"/>
    </xf>
    <xf numFmtId="164" fontId="16" fillId="3" borderId="14" xfId="1" applyNumberFormat="1" applyFont="1" applyFill="1" applyBorder="1" applyAlignment="1">
      <alignment horizontal="right" vertical="center" indent="1"/>
    </xf>
    <xf numFmtId="164" fontId="16" fillId="3" borderId="15" xfId="1" applyNumberFormat="1" applyFont="1" applyFill="1" applyBorder="1" applyAlignment="1">
      <alignment horizontal="right" vertical="center" indent="1"/>
    </xf>
    <xf numFmtId="0" fontId="37" fillId="7" borderId="0" xfId="0" applyFont="1" applyFill="1" applyAlignment="1">
      <alignment horizontal="right" vertical="center" indent="1"/>
    </xf>
    <xf numFmtId="14" fontId="41" fillId="7" borderId="0" xfId="5" applyNumberFormat="1" applyFill="1" applyAlignment="1">
      <alignment horizontal="right" vertical="center" indent="1"/>
    </xf>
    <xf numFmtId="164" fontId="16" fillId="7" borderId="2" xfId="1" applyNumberFormat="1" applyFont="1" applyFill="1" applyBorder="1" applyAlignment="1">
      <alignment horizontal="right" vertical="center" indent="1"/>
    </xf>
    <xf numFmtId="0" fontId="0" fillId="7" borderId="0" xfId="0" applyFont="1" applyFill="1" applyAlignment="1">
      <alignment horizontal="right" vertical="center" indent="1"/>
    </xf>
    <xf numFmtId="164" fontId="21" fillId="3" borderId="13" xfId="1" applyNumberFormat="1" applyFont="1" applyFill="1" applyBorder="1" applyAlignment="1">
      <alignment horizontal="right" vertical="center" indent="1"/>
    </xf>
    <xf numFmtId="164" fontId="21" fillId="3" borderId="14" xfId="1" applyNumberFormat="1" applyFont="1" applyFill="1" applyBorder="1" applyAlignment="1">
      <alignment horizontal="right" vertical="center" indent="1"/>
    </xf>
    <xf numFmtId="164" fontId="21" fillId="3" borderId="15" xfId="1" applyNumberFormat="1" applyFont="1" applyFill="1" applyBorder="1" applyAlignment="1">
      <alignment horizontal="right" vertical="center" indent="1"/>
    </xf>
    <xf numFmtId="0" fontId="10" fillId="2" borderId="0" xfId="0" applyFont="1" applyFill="1" applyAlignment="1">
      <alignment horizontal="right" vertical="center" indent="1"/>
    </xf>
    <xf numFmtId="164" fontId="16" fillId="3" borderId="1" xfId="1" applyNumberFormat="1" applyFont="1" applyFill="1" applyBorder="1" applyAlignment="1">
      <alignment horizontal="right" vertical="center" indent="1"/>
    </xf>
    <xf numFmtId="0" fontId="0" fillId="2" borderId="0" xfId="0" applyFont="1" applyFill="1" applyAlignment="1">
      <alignment horizontal="right" vertical="center" indent="1"/>
    </xf>
    <xf numFmtId="0" fontId="11" fillId="2" borderId="0" xfId="0" applyFont="1" applyFill="1" applyAlignment="1">
      <alignment horizontal="right" vertical="center" indent="1"/>
    </xf>
    <xf numFmtId="164" fontId="16" fillId="0" borderId="2" xfId="1" applyNumberFormat="1" applyFont="1" applyFill="1" applyBorder="1" applyAlignment="1">
      <alignment horizontal="right" vertical="center" indent="1"/>
    </xf>
    <xf numFmtId="0" fontId="5" fillId="0" borderId="0" xfId="0" applyFont="1" applyFill="1" applyAlignment="1">
      <alignment horizontal="right" vertical="center" indent="1"/>
    </xf>
    <xf numFmtId="164" fontId="16" fillId="0" borderId="1" xfId="1" applyNumberFormat="1" applyFont="1" applyFill="1" applyBorder="1" applyAlignment="1">
      <alignment horizontal="right" vertical="center" indent="1"/>
    </xf>
    <xf numFmtId="0" fontId="6" fillId="0" borderId="0" xfId="0" applyFont="1" applyFill="1" applyAlignment="1">
      <alignment horizontal="right" vertical="center" indent="1"/>
    </xf>
    <xf numFmtId="164" fontId="16" fillId="0" borderId="0" xfId="1" applyNumberFormat="1" applyFont="1" applyFill="1" applyAlignment="1">
      <alignment horizontal="right" vertical="center" indent="1"/>
    </xf>
    <xf numFmtId="164" fontId="9" fillId="0" borderId="0" xfId="1" applyNumberFormat="1" applyFont="1" applyFill="1" applyBorder="1" applyAlignment="1">
      <alignment horizontal="right" vertical="center" indent="1"/>
    </xf>
    <xf numFmtId="0" fontId="5" fillId="0" borderId="0" xfId="0" applyFont="1" applyFill="1" applyBorder="1" applyAlignment="1">
      <alignment horizontal="right" vertical="center" indent="1"/>
    </xf>
    <xf numFmtId="0" fontId="0" fillId="0" borderId="0" xfId="0" applyFont="1" applyFill="1" applyAlignment="1">
      <alignment horizontal="right" vertical="center" indent="1"/>
    </xf>
    <xf numFmtId="164" fontId="16" fillId="7" borderId="1" xfId="1" applyNumberFormat="1" applyFont="1" applyFill="1" applyBorder="1" applyAlignment="1">
      <alignment horizontal="right" vertical="center" indent="1"/>
    </xf>
    <xf numFmtId="164" fontId="5" fillId="0" borderId="0" xfId="1" applyNumberFormat="1" applyFont="1" applyFill="1" applyAlignment="1">
      <alignment horizontal="right" vertical="center" indent="1"/>
    </xf>
    <xf numFmtId="164" fontId="0" fillId="0" borderId="0" xfId="1" applyNumberFormat="1" applyFont="1" applyFill="1" applyAlignment="1">
      <alignment horizontal="right" vertical="center" indent="1"/>
    </xf>
    <xf numFmtId="164" fontId="5" fillId="0" borderId="0" xfId="0" applyNumberFormat="1" applyFont="1" applyFill="1" applyAlignment="1">
      <alignment horizontal="right" vertical="center" indent="1"/>
    </xf>
    <xf numFmtId="164" fontId="21" fillId="3" borderId="1" xfId="1" applyNumberFormat="1" applyFont="1" applyFill="1" applyBorder="1" applyAlignment="1">
      <alignment horizontal="right" vertical="center" indent="1"/>
    </xf>
    <xf numFmtId="164" fontId="16" fillId="3" borderId="16" xfId="1" applyNumberFormat="1" applyFont="1" applyFill="1" applyBorder="1" applyAlignment="1">
      <alignment horizontal="right" vertical="center" indent="1"/>
    </xf>
    <xf numFmtId="164" fontId="16" fillId="3" borderId="18" xfId="1" applyNumberFormat="1" applyFont="1" applyFill="1" applyBorder="1" applyAlignment="1">
      <alignment horizontal="right" vertical="center" indent="1"/>
    </xf>
    <xf numFmtId="164" fontId="16" fillId="3" borderId="17" xfId="1" applyNumberFormat="1" applyFont="1" applyFill="1" applyBorder="1" applyAlignment="1">
      <alignment horizontal="right" vertical="center" indent="1"/>
    </xf>
    <xf numFmtId="164" fontId="14" fillId="0" borderId="0" xfId="1" applyNumberFormat="1" applyFont="1" applyFill="1" applyAlignment="1">
      <alignment horizontal="right" vertical="center" indent="1"/>
    </xf>
    <xf numFmtId="164" fontId="14" fillId="3" borderId="14" xfId="1" applyNumberFormat="1" applyFont="1" applyFill="1" applyBorder="1" applyAlignment="1">
      <alignment horizontal="right" vertical="center" indent="1"/>
    </xf>
    <xf numFmtId="164" fontId="14" fillId="3" borderId="15" xfId="1" applyNumberFormat="1" applyFont="1" applyFill="1" applyBorder="1" applyAlignment="1">
      <alignment horizontal="right" vertical="center" indent="1"/>
    </xf>
    <xf numFmtId="164" fontId="14" fillId="0" borderId="0" xfId="1" applyNumberFormat="1" applyFont="1" applyFill="1" applyBorder="1" applyAlignment="1">
      <alignment horizontal="right" vertical="center" indent="1"/>
    </xf>
    <xf numFmtId="164" fontId="13" fillId="0" borderId="0" xfId="1" applyNumberFormat="1" applyFont="1" applyFill="1" applyBorder="1" applyAlignment="1">
      <alignment horizontal="right" vertical="center" indent="1"/>
    </xf>
    <xf numFmtId="0" fontId="6" fillId="3" borderId="14" xfId="0" applyFont="1" applyFill="1" applyBorder="1" applyAlignment="1">
      <alignment horizontal="right" vertical="center" indent="1"/>
    </xf>
    <xf numFmtId="0" fontId="6" fillId="3" borderId="15" xfId="0" applyFont="1" applyFill="1" applyBorder="1" applyAlignment="1">
      <alignment horizontal="right" vertical="center" indent="1"/>
    </xf>
    <xf numFmtId="164" fontId="14" fillId="7" borderId="0" xfId="1" applyNumberFormat="1" applyFont="1" applyFill="1" applyBorder="1" applyAlignment="1">
      <alignment horizontal="right" vertical="center" indent="1"/>
    </xf>
    <xf numFmtId="164" fontId="13" fillId="7" borderId="0" xfId="1" applyNumberFormat="1" applyFont="1" applyFill="1" applyBorder="1" applyAlignment="1">
      <alignment horizontal="right" vertical="center" indent="1"/>
    </xf>
    <xf numFmtId="166" fontId="45" fillId="7" borderId="0" xfId="2" applyNumberFormat="1" applyFont="1" applyFill="1" applyBorder="1" applyAlignment="1">
      <alignment horizontal="right" vertical="center" indent="1"/>
    </xf>
    <xf numFmtId="164" fontId="9" fillId="0" borderId="2" xfId="1" applyNumberFormat="1" applyFont="1" applyFill="1" applyBorder="1" applyAlignment="1">
      <alignment horizontal="right" vertical="center" indent="1"/>
    </xf>
    <xf numFmtId="0" fontId="0" fillId="0" borderId="0" xfId="0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right" vertical="center" indent="1"/>
    </xf>
    <xf numFmtId="0" fontId="10" fillId="0" borderId="0" xfId="0" applyFont="1" applyFill="1" applyAlignment="1">
      <alignment horizontal="right" vertical="center" indent="1"/>
    </xf>
    <xf numFmtId="164" fontId="15" fillId="0" borderId="0" xfId="1" applyNumberFormat="1" applyFont="1" applyFill="1" applyBorder="1" applyAlignment="1">
      <alignment horizontal="right" vertical="center" indent="1"/>
    </xf>
    <xf numFmtId="0" fontId="14" fillId="0" borderId="0" xfId="0" applyFont="1" applyFill="1" applyAlignment="1">
      <alignment horizontal="right" vertical="center" indent="1"/>
    </xf>
    <xf numFmtId="164" fontId="14" fillId="0" borderId="15" xfId="1" applyNumberFormat="1" applyFont="1" applyFill="1" applyBorder="1" applyAlignment="1">
      <alignment horizontal="right" vertical="center" indent="1"/>
    </xf>
    <xf numFmtId="164" fontId="14" fillId="0" borderId="1" xfId="1" applyNumberFormat="1" applyFont="1" applyFill="1" applyBorder="1" applyAlignment="1">
      <alignment horizontal="right" vertical="center" indent="1"/>
    </xf>
    <xf numFmtId="164" fontId="15" fillId="0" borderId="1" xfId="1" applyNumberFormat="1" applyFont="1" applyFill="1" applyBorder="1" applyAlignment="1">
      <alignment horizontal="right" vertical="center" indent="1"/>
    </xf>
    <xf numFmtId="0" fontId="11" fillId="0" borderId="0" xfId="0" applyFont="1" applyFill="1" applyAlignment="1">
      <alignment horizontal="right" vertical="center" indent="1"/>
    </xf>
    <xf numFmtId="164" fontId="16" fillId="0" borderId="0" xfId="1" applyNumberFormat="1" applyFont="1" applyFill="1" applyBorder="1" applyAlignment="1">
      <alignment horizontal="right" vertical="center" indent="1"/>
    </xf>
    <xf numFmtId="164" fontId="14" fillId="0" borderId="4" xfId="1" applyNumberFormat="1" applyFont="1" applyFill="1" applyBorder="1" applyAlignment="1">
      <alignment horizontal="right" vertical="center" indent="1"/>
    </xf>
    <xf numFmtId="164" fontId="16" fillId="0" borderId="4" xfId="1" applyNumberFormat="1" applyFont="1" applyFill="1" applyBorder="1" applyAlignment="1">
      <alignment horizontal="right" vertical="center" indent="1"/>
    </xf>
    <xf numFmtId="164" fontId="9" fillId="0" borderId="4" xfId="1" applyNumberFormat="1" applyFont="1" applyFill="1" applyBorder="1" applyAlignment="1">
      <alignment horizontal="right" vertical="center" indent="1"/>
    </xf>
    <xf numFmtId="164" fontId="9" fillId="0" borderId="14" xfId="1" applyNumberFormat="1" applyFont="1" applyFill="1" applyBorder="1" applyAlignment="1">
      <alignment horizontal="right" vertical="center" indent="1"/>
    </xf>
    <xf numFmtId="164" fontId="9" fillId="0" borderId="15" xfId="1" applyNumberFormat="1" applyFont="1" applyFill="1" applyBorder="1" applyAlignment="1">
      <alignment horizontal="right" vertical="center" indent="1"/>
    </xf>
    <xf numFmtId="0" fontId="28" fillId="0" borderId="0" xfId="0" applyFont="1" applyFill="1" applyBorder="1" applyAlignment="1">
      <alignment horizontal="right" vertical="center" indent="1"/>
    </xf>
    <xf numFmtId="0" fontId="28" fillId="0" borderId="0" xfId="0" applyFont="1" applyFill="1" applyAlignment="1">
      <alignment horizontal="right" vertical="center" indent="1"/>
    </xf>
    <xf numFmtId="164" fontId="11" fillId="0" borderId="0" xfId="0" applyNumberFormat="1" applyFont="1" applyFill="1" applyAlignment="1">
      <alignment horizontal="right" vertical="center" indent="1"/>
    </xf>
    <xf numFmtId="0" fontId="16" fillId="0" borderId="0" xfId="0" applyFont="1" applyFill="1" applyAlignment="1">
      <alignment horizontal="right" vertical="center" indent="1"/>
    </xf>
    <xf numFmtId="0" fontId="10" fillId="7" borderId="0" xfId="0" applyFont="1" applyFill="1" applyAlignment="1">
      <alignment horizontal="right" vertical="center" indent="1"/>
    </xf>
    <xf numFmtId="0" fontId="42" fillId="7" borderId="0" xfId="7" applyFill="1" applyAlignment="1">
      <alignment horizontal="right" vertical="center" indent="1"/>
    </xf>
    <xf numFmtId="0" fontId="28" fillId="7" borderId="0" xfId="0" applyFont="1" applyFill="1" applyAlignment="1">
      <alignment horizontal="right" vertical="center" indent="1"/>
    </xf>
    <xf numFmtId="0" fontId="32" fillId="0" borderId="0" xfId="0" applyFont="1" applyFill="1" applyAlignment="1">
      <alignment horizontal="right" vertical="center" indent="1"/>
    </xf>
    <xf numFmtId="164" fontId="9" fillId="0" borderId="13" xfId="1" applyNumberFormat="1" applyFont="1" applyFill="1" applyBorder="1" applyAlignment="1">
      <alignment horizontal="right" vertical="center" indent="1"/>
    </xf>
    <xf numFmtId="164" fontId="10" fillId="3" borderId="13" xfId="1" applyNumberFormat="1" applyFont="1" applyFill="1" applyBorder="1" applyAlignment="1">
      <alignment horizontal="right" vertical="center" indent="1"/>
    </xf>
    <xf numFmtId="164" fontId="10" fillId="3" borderId="14" xfId="1" applyNumberFormat="1" applyFont="1" applyFill="1" applyBorder="1" applyAlignment="1">
      <alignment horizontal="right" vertical="center" indent="1"/>
    </xf>
    <xf numFmtId="164" fontId="10" fillId="3" borderId="15" xfId="1" applyNumberFormat="1" applyFont="1" applyFill="1" applyBorder="1" applyAlignment="1">
      <alignment horizontal="right" vertical="center" indent="1"/>
    </xf>
    <xf numFmtId="164" fontId="10" fillId="3" borderId="1" xfId="1" applyNumberFormat="1" applyFont="1" applyFill="1" applyBorder="1" applyAlignment="1">
      <alignment horizontal="right" vertical="center" indent="1"/>
    </xf>
    <xf numFmtId="0" fontId="43" fillId="7" borderId="0" xfId="0" applyFont="1" applyFill="1" applyAlignment="1">
      <alignment horizontal="right" vertical="center" indent="1"/>
    </xf>
    <xf numFmtId="0" fontId="44" fillId="7" borderId="0" xfId="0" applyFont="1" applyFill="1" applyAlignment="1">
      <alignment horizontal="right" vertical="center" indent="1"/>
    </xf>
    <xf numFmtId="0" fontId="9" fillId="0" borderId="0" xfId="0" applyFont="1" applyFill="1" applyAlignment="1">
      <alignment horizontal="right" vertical="center" indent="1"/>
    </xf>
    <xf numFmtId="0" fontId="16" fillId="7" borderId="0" xfId="0" applyFont="1" applyFill="1" applyAlignment="1">
      <alignment horizontal="right" vertical="center" indent="1"/>
    </xf>
    <xf numFmtId="0" fontId="14" fillId="7" borderId="0" xfId="0" applyFont="1" applyFill="1" applyAlignment="1">
      <alignment horizontal="right" vertical="center" indent="1"/>
    </xf>
    <xf numFmtId="164" fontId="16" fillId="2" borderId="1" xfId="1" applyNumberFormat="1" applyFont="1" applyFill="1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0" fillId="7" borderId="0" xfId="0" applyFill="1" applyAlignment="1">
      <alignment horizontal="right" vertical="center" indent="1"/>
    </xf>
    <xf numFmtId="0" fontId="4" fillId="2" borderId="0" xfId="0" applyFont="1" applyFill="1" applyBorder="1" applyAlignment="1">
      <alignment horizontal="justify"/>
    </xf>
    <xf numFmtId="164" fontId="14" fillId="0" borderId="19" xfId="1" applyNumberFormat="1" applyFont="1" applyFill="1" applyBorder="1" applyAlignment="1">
      <alignment horizontal="center" vertical="center"/>
    </xf>
    <xf numFmtId="164" fontId="14" fillId="0" borderId="3" xfId="1" applyNumberFormat="1" applyFont="1" applyFill="1" applyBorder="1" applyAlignment="1">
      <alignment horizontal="center" vertical="center"/>
    </xf>
    <xf numFmtId="164" fontId="15" fillId="0" borderId="3" xfId="1" applyNumberFormat="1" applyFont="1" applyFill="1" applyBorder="1" applyAlignment="1">
      <alignment horizontal="center" vertical="center"/>
    </xf>
    <xf numFmtId="164" fontId="14" fillId="0" borderId="2" xfId="1" applyNumberFormat="1" applyFont="1" applyFill="1" applyBorder="1" applyAlignment="1">
      <alignment horizontal="center" vertical="center"/>
    </xf>
    <xf numFmtId="164" fontId="15" fillId="0" borderId="2" xfId="1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vertical="center"/>
    </xf>
    <xf numFmtId="164" fontId="9" fillId="0" borderId="18" xfId="1" applyNumberFormat="1" applyFont="1" applyFill="1" applyBorder="1" applyAlignment="1">
      <alignment horizontal="right" vertical="center" inden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vertical="center"/>
    </xf>
    <xf numFmtId="164" fontId="16" fillId="3" borderId="20" xfId="1" applyNumberFormat="1" applyFont="1" applyFill="1" applyBorder="1" applyAlignment="1">
      <alignment horizontal="right" vertical="center" inden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16" fillId="2" borderId="31" xfId="1" applyNumberFormat="1" applyFont="1" applyFill="1" applyBorder="1" applyAlignment="1">
      <alignment horizontal="right" vertical="center" indent="1"/>
    </xf>
    <xf numFmtId="164" fontId="16" fillId="2" borderId="21" xfId="1" applyNumberFormat="1" applyFont="1" applyFill="1" applyBorder="1" applyAlignment="1">
      <alignment horizontal="right" vertical="center" indent="1"/>
    </xf>
    <xf numFmtId="0" fontId="6" fillId="8" borderId="13" xfId="0" applyFont="1" applyFill="1" applyBorder="1" applyAlignment="1">
      <alignment vertical="center"/>
    </xf>
    <xf numFmtId="164" fontId="16" fillId="8" borderId="13" xfId="1" applyNumberFormat="1" applyFont="1" applyFill="1" applyBorder="1" applyAlignment="1">
      <alignment horizontal="right" vertical="center" indent="1"/>
    </xf>
    <xf numFmtId="164" fontId="16" fillId="8" borderId="14" xfId="1" applyNumberFormat="1" applyFont="1" applyFill="1" applyBorder="1" applyAlignment="1">
      <alignment horizontal="right" vertical="center" indent="1"/>
    </xf>
    <xf numFmtId="164" fontId="16" fillId="8" borderId="15" xfId="1" applyNumberFormat="1" applyFont="1" applyFill="1" applyBorder="1" applyAlignment="1">
      <alignment horizontal="right" vertical="center" indent="1"/>
    </xf>
    <xf numFmtId="0" fontId="0" fillId="0" borderId="13" xfId="0" applyFont="1" applyFill="1" applyBorder="1" applyAlignment="1">
      <alignment horizontal="center" vertical="center" wrapText="1"/>
    </xf>
    <xf numFmtId="0" fontId="75" fillId="0" borderId="0" xfId="0" applyFont="1" applyBorder="1"/>
    <xf numFmtId="0" fontId="5" fillId="0" borderId="1" xfId="0" applyFont="1" applyFill="1" applyBorder="1" applyAlignment="1">
      <alignment horizontal="center" vertical="center"/>
    </xf>
    <xf numFmtId="164" fontId="16" fillId="2" borderId="4" xfId="1" applyNumberFormat="1" applyFont="1" applyFill="1" applyBorder="1" applyAlignment="1">
      <alignment horizontal="right" vertical="center" indent="1"/>
    </xf>
    <xf numFmtId="164" fontId="16" fillId="8" borderId="2" xfId="1" applyNumberFormat="1" applyFont="1" applyFill="1" applyBorder="1" applyAlignment="1">
      <alignment horizontal="right" vertical="center" indent="1"/>
    </xf>
    <xf numFmtId="164" fontId="9" fillId="8" borderId="2" xfId="1" applyNumberFormat="1" applyFont="1" applyFill="1" applyBorder="1" applyAlignment="1">
      <alignment horizontal="right" vertical="center" inden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left" vertical="center"/>
    </xf>
    <xf numFmtId="0" fontId="20" fillId="3" borderId="14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9" fillId="8" borderId="19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0" fillId="0" borderId="1" xfId="0" applyBorder="1"/>
    <xf numFmtId="44" fontId="5" fillId="0" borderId="1" xfId="6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5" fillId="8" borderId="19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64" fontId="15" fillId="8" borderId="13" xfId="1" applyNumberFormat="1" applyFont="1" applyFill="1" applyBorder="1" applyAlignment="1">
      <alignment horizontal="right" vertical="center" indent="1"/>
    </xf>
    <xf numFmtId="164" fontId="15" fillId="8" borderId="14" xfId="1" applyNumberFormat="1" applyFont="1" applyFill="1" applyBorder="1" applyAlignment="1">
      <alignment horizontal="right" vertical="center" indent="1"/>
    </xf>
    <xf numFmtId="164" fontId="15" fillId="8" borderId="15" xfId="1" applyNumberFormat="1" applyFont="1" applyFill="1" applyBorder="1" applyAlignment="1">
      <alignment horizontal="right" vertical="center" indent="1"/>
    </xf>
    <xf numFmtId="164" fontId="15" fillId="8" borderId="13" xfId="1" applyNumberFormat="1" applyFont="1" applyFill="1" applyBorder="1" applyAlignment="1">
      <alignment horizontal="center" vertical="center"/>
    </xf>
    <xf numFmtId="164" fontId="15" fillId="8" borderId="14" xfId="1" applyNumberFormat="1" applyFont="1" applyFill="1" applyBorder="1" applyAlignment="1">
      <alignment horizontal="center" vertical="center"/>
    </xf>
    <xf numFmtId="164" fontId="15" fillId="8" borderId="15" xfId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8" borderId="19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164" fontId="15" fillId="8" borderId="20" xfId="1" applyNumberFormat="1" applyFont="1" applyFill="1" applyBorder="1" applyAlignment="1">
      <alignment horizontal="center" vertical="center"/>
    </xf>
    <xf numFmtId="164" fontId="15" fillId="8" borderId="21" xfId="1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64" fontId="15" fillId="0" borderId="4" xfId="1" applyNumberFormat="1" applyFont="1" applyFill="1" applyBorder="1" applyAlignment="1">
      <alignment horizontal="right" vertical="center" indent="1"/>
    </xf>
    <xf numFmtId="164" fontId="15" fillId="0" borderId="0" xfId="1" applyNumberFormat="1" applyFont="1" applyFill="1" applyBorder="1" applyAlignment="1">
      <alignment horizontal="right" vertical="center" indent="1"/>
    </xf>
    <xf numFmtId="164" fontId="14" fillId="0" borderId="19" xfId="1" applyNumberFormat="1" applyFont="1" applyFill="1" applyBorder="1" applyAlignment="1">
      <alignment horizontal="right" vertical="center" wrapText="1" indent="1"/>
    </xf>
    <xf numFmtId="164" fontId="14" fillId="0" borderId="2" xfId="1" applyNumberFormat="1" applyFont="1" applyFill="1" applyBorder="1" applyAlignment="1">
      <alignment horizontal="right" vertical="center" wrapText="1" indent="1"/>
    </xf>
    <xf numFmtId="164" fontId="15" fillId="0" borderId="19" xfId="1" applyNumberFormat="1" applyFont="1" applyFill="1" applyBorder="1" applyAlignment="1">
      <alignment horizontal="right" vertical="center" wrapText="1" indent="1"/>
    </xf>
    <xf numFmtId="164" fontId="15" fillId="0" borderId="2" xfId="1" applyNumberFormat="1" applyFont="1" applyFill="1" applyBorder="1" applyAlignment="1">
      <alignment horizontal="right" vertical="center" wrapText="1" indent="1"/>
    </xf>
    <xf numFmtId="0" fontId="14" fillId="0" borderId="13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left" vertical="center"/>
    </xf>
  </cellXfs>
  <cellStyles count="106">
    <cellStyle name="20% - Èmfasi1 2" xfId="54"/>
    <cellStyle name="20% - Èmfasi1 3" xfId="84"/>
    <cellStyle name="20% - Èmfasi2 2" xfId="56"/>
    <cellStyle name="20% - Èmfasi2 3" xfId="88"/>
    <cellStyle name="20% - Èmfasi3 2" xfId="58"/>
    <cellStyle name="20% - Èmfasi3 3" xfId="92"/>
    <cellStyle name="20% - Èmfasi4 2" xfId="60"/>
    <cellStyle name="20% - Èmfasi4 3" xfId="96"/>
    <cellStyle name="20% - Èmfasi5 2" xfId="62"/>
    <cellStyle name="20% - Èmfasi5 3" xfId="100"/>
    <cellStyle name="20% - Èmfasi6 2" xfId="64"/>
    <cellStyle name="20% - Èmfasi6 3" xfId="103"/>
    <cellStyle name="20% - Énfasis1" xfId="25" builtinId="30" customBuiltin="1"/>
    <cellStyle name="20% - Énfasis2" xfId="29" builtinId="34" customBuiltin="1"/>
    <cellStyle name="20% - Énfasis3" xfId="33" builtinId="38" customBuiltin="1"/>
    <cellStyle name="20% - Énfasis4" xfId="37" builtinId="42" customBuiltin="1"/>
    <cellStyle name="20% - Énfasis5" xfId="41" builtinId="46" customBuiltin="1"/>
    <cellStyle name="20% - Énfasis6" xfId="44" builtinId="50" customBuiltin="1"/>
    <cellStyle name="40% - Èmfasi1 2" xfId="55"/>
    <cellStyle name="40% - Èmfasi1 3" xfId="85"/>
    <cellStyle name="40% - Èmfasi2 2" xfId="57"/>
    <cellStyle name="40% - Èmfasi2 3" xfId="89"/>
    <cellStyle name="40% - Èmfasi3 2" xfId="59"/>
    <cellStyle name="40% - Èmfasi3 3" xfId="93"/>
    <cellStyle name="40% - Èmfasi4 2" xfId="61"/>
    <cellStyle name="40% - Èmfasi4 3" xfId="97"/>
    <cellStyle name="40% - Èmfasi5 2" xfId="63"/>
    <cellStyle name="40% - Èmfasi5 3" xfId="101"/>
    <cellStyle name="40% - Èmfasi6 2" xfId="65"/>
    <cellStyle name="40% - Èmfasi6 3" xfId="104"/>
    <cellStyle name="40% - Énfasis1" xfId="26" builtinId="31" customBuiltin="1"/>
    <cellStyle name="40% - Énfasis2" xfId="30" builtinId="35" customBuiltin="1"/>
    <cellStyle name="40% - Énfasis3" xfId="34" builtinId="39" customBuiltin="1"/>
    <cellStyle name="40% - Énfasis4" xfId="38" builtinId="43" customBuiltin="1"/>
    <cellStyle name="40% - Énfasis5" xfId="42" builtinId="47" customBuiltin="1"/>
    <cellStyle name="40% - Énfasis6" xfId="45" builtinId="51" customBuiltin="1"/>
    <cellStyle name="60% - Èmfasi1 2" xfId="86"/>
    <cellStyle name="60% - Èmfasi2 2" xfId="90"/>
    <cellStyle name="60% - Èmfasi3 2" xfId="94"/>
    <cellStyle name="60% - Èmfasi4 2" xfId="98"/>
    <cellStyle name="60% - Èmfasi5 2" xfId="102"/>
    <cellStyle name="60% - Èmfasi6 2" xfId="105"/>
    <cellStyle name="60% - Énfasis1" xfId="27" builtinId="32" customBuiltin="1"/>
    <cellStyle name="60% - Énfasis2" xfId="31" builtinId="36" customBuiltin="1"/>
    <cellStyle name="60% - Énfasis3" xfId="35" builtinId="40" customBuiltin="1"/>
    <cellStyle name="60% - Énfasis4" xfId="39" builtinId="44" customBuiltin="1"/>
    <cellStyle name="60% - Énfasis5" xfId="43" builtinId="48" customBuiltin="1"/>
    <cellStyle name="60% - Énfasis6" xfId="46" builtinId="52" customBuiltin="1"/>
    <cellStyle name="Bé 2" xfId="73"/>
    <cellStyle name="Buena" xfId="15" builtinId="26" customBuiltin="1"/>
    <cellStyle name="Càlcul 2" xfId="76"/>
    <cellStyle name="Cálculo" xfId="18" builtinId="22" customBuiltin="1"/>
    <cellStyle name="Cel·la de comprovació 2" xfId="78"/>
    <cellStyle name="Cel·la enllaçada 2" xfId="77"/>
    <cellStyle name="Celda de comprobación" xfId="20" builtinId="23" customBuiltin="1"/>
    <cellStyle name="Celda vinculada" xfId="19" builtinId="24" customBuiltin="1"/>
    <cellStyle name="Èmfasi1 2" xfId="83"/>
    <cellStyle name="Èmfasi2 2" xfId="87"/>
    <cellStyle name="Èmfasi3 2" xfId="91"/>
    <cellStyle name="Èmfasi4 2" xfId="95"/>
    <cellStyle name="Èmfasi5 2" xfId="99"/>
    <cellStyle name="Èmfasi6 2" xfId="51"/>
    <cellStyle name="Encabezado 4" xfId="14" builtinId="19" customBuiltin="1"/>
    <cellStyle name="Énfasis1" xfId="24" builtinId="29" customBuiltin="1"/>
    <cellStyle name="Énfasis2" xfId="28" builtinId="33" customBuiltin="1"/>
    <cellStyle name="Énfasis3" xfId="32" builtinId="37" customBuiltin="1"/>
    <cellStyle name="Énfasis4" xfId="36" builtinId="41" customBuiltin="1"/>
    <cellStyle name="Énfasis5" xfId="40" builtinId="45" customBuiltin="1"/>
    <cellStyle name="Énfasis6" xfId="2" builtinId="49" customBuiltin="1"/>
    <cellStyle name="Enllaç 2" xfId="4"/>
    <cellStyle name="Entrada" xfId="16" builtinId="20" customBuiltin="1"/>
    <cellStyle name="Entrada 2" xfId="74"/>
    <cellStyle name="Hipervínculo" xfId="3" builtinId="8"/>
    <cellStyle name="Incorrecte 2" xfId="48"/>
    <cellStyle name="Incorrecto" xfId="5" builtinId="27" customBuiltin="1"/>
    <cellStyle name="Millares" xfId="1" builtinId="3"/>
    <cellStyle name="Moneda" xfId="6" builtinId="4"/>
    <cellStyle name="Neutral" xfId="7" builtinId="28" customBuiltin="1"/>
    <cellStyle name="Neutral 2" xfId="49"/>
    <cellStyle name="Normal" xfId="0" builtinId="0"/>
    <cellStyle name="Normal 2" xfId="8"/>
    <cellStyle name="Normal 2 2" xfId="67"/>
    <cellStyle name="Normal 3" xfId="9"/>
    <cellStyle name="Normal 4" xfId="47"/>
    <cellStyle name="Normal 5" xfId="52"/>
    <cellStyle name="Normal 6" xfId="66"/>
    <cellStyle name="Normal 7" xfId="68"/>
    <cellStyle name="Nota 2" xfId="50"/>
    <cellStyle name="Nota 3" xfId="53"/>
    <cellStyle name="Nota 4" xfId="80"/>
    <cellStyle name="Resultat 2" xfId="75"/>
    <cellStyle name="Salida" xfId="17" builtinId="21" customBuiltin="1"/>
    <cellStyle name="Text d'advertiment 2" xfId="79"/>
    <cellStyle name="Text explicatiu 2" xfId="81"/>
    <cellStyle name="Texto de advertencia" xfId="21" builtinId="11" customBuiltin="1"/>
    <cellStyle name="Texto explicativo" xfId="22" builtinId="53" customBuiltin="1"/>
    <cellStyle name="Títol 1 2" xfId="69"/>
    <cellStyle name="Títol 2 2" xfId="70"/>
    <cellStyle name="Títol 3 2" xfId="71"/>
    <cellStyle name="Títol 4 2" xfId="72"/>
    <cellStyle name="Título" xfId="10" builtinId="15" customBuiltin="1"/>
    <cellStyle name="Título 1" xfId="11" builtinId="16" customBuiltin="1"/>
    <cellStyle name="Título 2" xfId="12" builtinId="17" customBuiltin="1"/>
    <cellStyle name="Título 3" xfId="13" builtinId="18" customBuiltin="1"/>
    <cellStyle name="Total" xfId="23" builtinId="25" customBuiltin="1"/>
    <cellStyle name="Total 2" xfId="82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jpg@01CE8164.5D98A2C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8</xdr:row>
      <xdr:rowOff>0</xdr:rowOff>
    </xdr:from>
    <xdr:to>
      <xdr:col>9</xdr:col>
      <xdr:colOff>142875</xdr:colOff>
      <xdr:row>33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38200" y="1295400"/>
          <a:ext cx="5476875" cy="413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ca-ES" sz="1200" b="1" i="0" u="none" strike="noStrike" baseline="0">
            <a:solidFill>
              <a:srgbClr val="0000FF"/>
            </a:solidFill>
            <a:latin typeface="Verdana"/>
            <a:ea typeface="Verdana"/>
            <a:cs typeface="Verdana"/>
          </a:endParaRPr>
        </a:p>
        <a:p>
          <a:pPr algn="l" rtl="0">
            <a:lnSpc>
              <a:spcPts val="1300"/>
            </a:lnSpc>
            <a:defRPr sz="1000"/>
          </a:pPr>
          <a:endParaRPr lang="ca-ES" sz="1200" b="1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l" rtl="0">
            <a:lnSpc>
              <a:spcPts val="1300"/>
            </a:lnSpc>
            <a:defRPr sz="1000"/>
          </a:pPr>
          <a:endParaRPr lang="ca-ES" sz="1200" b="1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xdr:txBody>
    </xdr:sp>
    <xdr:clientData/>
  </xdr:twoCellAnchor>
  <xdr:twoCellAnchor>
    <xdr:from>
      <xdr:col>1</xdr:col>
      <xdr:colOff>65942</xdr:colOff>
      <xdr:row>1</xdr:row>
      <xdr:rowOff>116499</xdr:rowOff>
    </xdr:from>
    <xdr:to>
      <xdr:col>1</xdr:col>
      <xdr:colOff>323117</xdr:colOff>
      <xdr:row>3</xdr:row>
      <xdr:rowOff>51289</xdr:rowOff>
    </xdr:to>
    <xdr:pic>
      <xdr:nvPicPr>
        <xdr:cNvPr id="3" name="Picture 16" descr="ESCUT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296" y="632314"/>
          <a:ext cx="257175" cy="298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134432</xdr:colOff>
      <xdr:row>6</xdr:row>
      <xdr:rowOff>40781</xdr:rowOff>
    </xdr:from>
    <xdr:to>
      <xdr:col>9</xdr:col>
      <xdr:colOff>720586</xdr:colOff>
      <xdr:row>37</xdr:row>
      <xdr:rowOff>25814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16041" y="1399129"/>
          <a:ext cx="7725762" cy="5274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ca-ES" sz="1400" b="1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l" rtl="0">
            <a:lnSpc>
              <a:spcPts val="1600"/>
            </a:lnSpc>
            <a:spcAft>
              <a:spcPts val="800"/>
            </a:spcAft>
            <a:defRPr sz="1000"/>
          </a:pPr>
          <a:r>
            <a:rPr lang="ca-ES" sz="14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SUPERFÍCIES, RENDIMENTS I PRODUCCIONS DELS CONREUS AGRÍCOLES PER DEMARCACIONS. ANY 2019</a:t>
          </a:r>
          <a:r>
            <a:rPr lang="ca-ES" sz="14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 </a:t>
          </a:r>
          <a:endParaRPr lang="ca-ES" sz="105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rtl="0"/>
          <a:r>
            <a:rPr lang="ca-ES" sz="1400" b="0" i="0" baseline="0">
              <a:effectLst/>
              <a:latin typeface="+mn-lt"/>
              <a:ea typeface="+mn-ea"/>
              <a:cs typeface="+mn-cs"/>
            </a:rPr>
            <a:t>NOTA METODOLÒGICA</a:t>
          </a:r>
        </a:p>
        <a:p>
          <a:pPr rtl="0"/>
          <a:endParaRPr lang="ca-ES" sz="1400">
            <a:effectLst/>
          </a:endParaRPr>
        </a:p>
        <a:p>
          <a:pPr rtl="0">
            <a:spcAft>
              <a:spcPts val="400"/>
            </a:spcAft>
          </a:pPr>
          <a:r>
            <a:rPr lang="ca-ES" sz="1050" b="0" i="0" baseline="0">
              <a:effectLst/>
              <a:latin typeface="+mn-lt"/>
              <a:ea typeface="+mn-ea"/>
              <a:cs typeface="+mn-cs"/>
            </a:rPr>
            <a:t>En l’</a:t>
          </a:r>
          <a:r>
            <a:rPr lang="ca-ES" sz="1050" b="1" i="1" baseline="0">
              <a:effectLst/>
              <a:latin typeface="+mn-lt"/>
              <a:ea typeface="+mn-ea"/>
              <a:cs typeface="+mn-cs"/>
            </a:rPr>
            <a:t>Estadística de superfícies i produccions de conreus agrícoles per demarcacions </a:t>
          </a:r>
          <a:r>
            <a:rPr lang="ca-ES" sz="1050" b="0" i="0" baseline="0">
              <a:effectLst/>
              <a:latin typeface="+mn-lt"/>
              <a:ea typeface="+mn-ea"/>
              <a:cs typeface="+mn-cs"/>
            </a:rPr>
            <a:t>de l'any 2019, s'han utilitzat els diferents registres oficials, com ara el Registre de Plantacions de  Fruiters de Catalunya</a:t>
          </a:r>
          <a:r>
            <a:rPr lang="ca-ES" sz="1050" b="0" i="0" baseline="30000">
              <a:effectLst/>
              <a:latin typeface="+mn-lt"/>
              <a:ea typeface="+mn-ea"/>
              <a:cs typeface="+mn-cs"/>
            </a:rPr>
            <a:t>1</a:t>
          </a:r>
          <a:r>
            <a:rPr lang="ca-ES" sz="1050" b="0" i="0" baseline="0">
              <a:effectLst/>
              <a:latin typeface="+mn-lt"/>
              <a:ea typeface="+mn-ea"/>
              <a:cs typeface="+mn-cs"/>
            </a:rPr>
            <a:t>, el Registre Vitivinícola</a:t>
          </a:r>
          <a:r>
            <a:rPr lang="ca-ES" sz="1050" b="0" i="0" baseline="30000">
              <a:effectLst/>
              <a:latin typeface="+mn-lt"/>
              <a:ea typeface="+mn-ea"/>
              <a:cs typeface="+mn-cs"/>
            </a:rPr>
            <a:t>2</a:t>
          </a:r>
          <a:r>
            <a:rPr lang="ca-ES" sz="1050" b="0" i="0" baseline="0">
              <a:effectLst/>
              <a:latin typeface="+mn-lt"/>
              <a:ea typeface="+mn-ea"/>
              <a:cs typeface="+mn-cs"/>
            </a:rPr>
            <a:t>, les dades de la DUN-2019 i el SIGPAC</a:t>
          </a:r>
          <a:r>
            <a:rPr lang="ca-ES" sz="1050" b="0" i="0" baseline="30000">
              <a:effectLst/>
              <a:latin typeface="+mn-lt"/>
              <a:ea typeface="+mn-ea"/>
              <a:cs typeface="+mn-cs"/>
            </a:rPr>
            <a:t>2</a:t>
          </a:r>
          <a:r>
            <a:rPr lang="ca-ES" sz="1050" b="0" i="0" baseline="0">
              <a:effectLst/>
              <a:latin typeface="+mn-lt"/>
              <a:ea typeface="+mn-ea"/>
              <a:cs typeface="+mn-cs"/>
            </a:rPr>
            <a:t>, per determinar la distribució de les superfícies de conreus. Respecte de la planta ornamental, s'ha considerat que engloba totes aquelles plantes amb aquesta finalitat, és a dir, les plantes de jardí, els arbres de jardí (magnòlies, xipresos, mimoses) i també les coníferes (avets, arbres de nadal, etc.). </a:t>
          </a:r>
          <a:endParaRPr lang="ca-ES" sz="1050">
            <a:effectLst/>
          </a:endParaRPr>
        </a:p>
        <a:p>
          <a:pPr rtl="0">
            <a:spcAft>
              <a:spcPts val="400"/>
            </a:spcAft>
          </a:pPr>
          <a:r>
            <a:rPr lang="ca-ES" sz="1050" b="1" i="0" baseline="0">
              <a:effectLst/>
              <a:latin typeface="+mn-lt"/>
              <a:ea typeface="+mn-ea"/>
              <a:cs typeface="+mn-cs"/>
            </a:rPr>
            <a:t>En les produccions, s'han tingut també en compte les dades publicades per l'</a:t>
          </a:r>
          <a:r>
            <a:rPr lang="ca-ES" sz="1050" b="1" i="1" baseline="0">
              <a:effectLst/>
              <a:latin typeface="+mn-lt"/>
              <a:ea typeface="+mn-ea"/>
              <a:cs typeface="+mn-cs"/>
            </a:rPr>
            <a:t>Agencia de Información y Control Alimentarios </a:t>
          </a:r>
          <a:r>
            <a:rPr lang="ca-ES" sz="1050" b="1" i="0" baseline="0">
              <a:effectLst/>
              <a:latin typeface="+mn-lt"/>
              <a:ea typeface="+mn-ea"/>
              <a:cs typeface="+mn-cs"/>
            </a:rPr>
            <a:t>(AICA) de producció de vi i d'oli i, en tots dos casos, sense tenir en compte la procedència de l'oliva ni del raïm. </a:t>
          </a:r>
          <a:endParaRPr lang="ca-ES" sz="1050" b="1">
            <a:effectLst/>
          </a:endParaRPr>
        </a:p>
        <a:p>
          <a:pPr rtl="0">
            <a:spcAft>
              <a:spcPts val="0"/>
            </a:spcAft>
          </a:pPr>
          <a:r>
            <a:rPr lang="ca-ES" sz="1050" b="1" i="0" u="sng" baseline="0">
              <a:effectLst/>
              <a:latin typeface="+mn-lt"/>
              <a:ea typeface="+mn-ea"/>
              <a:cs typeface="+mn-cs"/>
            </a:rPr>
            <a:t>Respecte d'anys anteriors,  en aquesta estadística solament apareixen els conreus que han tingut superfície i producció en  la collita. de 2019 </a:t>
          </a:r>
          <a:r>
            <a:rPr lang="ca-ES" sz="1050" b="1" i="0" u="none" baseline="0">
              <a:effectLst/>
              <a:latin typeface="+mn-lt"/>
              <a:ea typeface="+mn-ea"/>
              <a:cs typeface="+mn-cs"/>
            </a:rPr>
            <a:t> </a:t>
          </a:r>
          <a:r>
            <a:rPr lang="ca-ES" sz="1050" b="0" i="0" baseline="0">
              <a:effectLst/>
              <a:latin typeface="+mn-lt"/>
              <a:ea typeface="+mn-ea"/>
              <a:cs typeface="+mn-cs"/>
            </a:rPr>
            <a:t>Anteriorment, es conservava la referència fins a cinc anys sense conrrear-se.  Els cultius eliminats respecte de 2018 han estat:</a:t>
          </a:r>
        </a:p>
        <a:p>
          <a:pPr rtl="0">
            <a:spcAft>
              <a:spcPts val="0"/>
            </a:spcAft>
          </a:pPr>
          <a:endParaRPr lang="ca-ES" sz="1050" b="0" i="0" baseline="0"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1100" b="0" i="0" u="sng" baseline="0">
              <a:effectLst/>
              <a:latin typeface="+mn-lt"/>
              <a:ea typeface="+mn-ea"/>
              <a:cs typeface="+mn-cs"/>
            </a:rPr>
            <a:t>Els conreus que apareixeran  per primer cop l'any 2019 figuraran amb l'anotació (nou conreu)</a:t>
          </a:r>
          <a:endParaRPr lang="ca-ES" sz="1050">
            <a:effectLst/>
          </a:endParaRPr>
        </a:p>
        <a:p>
          <a:pPr rtl="0">
            <a:spcAft>
              <a:spcPts val="0"/>
            </a:spcAft>
          </a:pPr>
          <a:endParaRPr lang="ca-ES" sz="1050" b="0" i="0" baseline="0">
            <a:effectLst/>
            <a:latin typeface="+mn-lt"/>
            <a:ea typeface="+mn-ea"/>
            <a:cs typeface="+mn-cs"/>
          </a:endParaRPr>
        </a:p>
        <a:p>
          <a:pPr rtl="0">
            <a:spcAft>
              <a:spcPts val="0"/>
            </a:spcAft>
          </a:pPr>
          <a:endParaRPr lang="ca-ES" sz="1050">
            <a:effectLst/>
          </a:endParaRPr>
        </a:p>
        <a:p>
          <a:r>
            <a:rPr lang="ca-ES" sz="1050" b="0" i="0" baseline="0">
              <a:effectLst/>
              <a:latin typeface="+mn-lt"/>
              <a:ea typeface="+mn-ea"/>
              <a:cs typeface="+mn-cs"/>
            </a:rPr>
            <a:t>(1) Extracció realitzada el mes d'octubre de 2019.</a:t>
          </a:r>
          <a:endParaRPr lang="ca-ES" sz="1050">
            <a:effectLst/>
          </a:endParaRPr>
        </a:p>
        <a:p>
          <a:pPr rtl="0" eaLnBrk="1" fontAlgn="auto" latinLnBrk="0" hangingPunct="1">
            <a:spcAft>
              <a:spcPts val="800"/>
            </a:spcAft>
          </a:pPr>
          <a:r>
            <a:rPr lang="ca-ES" sz="1050" b="0" i="0" baseline="0">
              <a:effectLst/>
              <a:latin typeface="+mn-lt"/>
              <a:ea typeface="+mn-ea"/>
              <a:cs typeface="+mn-cs"/>
            </a:rPr>
            <a:t>(2) Extracció realitzada el mes de setembre de 2019.</a:t>
          </a:r>
          <a:endParaRPr lang="ca-ES" sz="1050">
            <a:effectLst/>
          </a:endParaRPr>
        </a:p>
        <a:p>
          <a:pPr rtl="0" eaLnBrk="1" fontAlgn="auto" latinLnBrk="0" hangingPunct="1"/>
          <a:r>
            <a:rPr lang="ca-ES" sz="1050" b="1" i="0" baseline="0">
              <a:effectLst/>
              <a:latin typeface="+mn-lt"/>
              <a:ea typeface="+mn-ea"/>
              <a:cs typeface="+mn-cs"/>
            </a:rPr>
            <a:t>INFORMACIÓ ACTUALITZADA EN DATA 29 de juny de 2020</a:t>
          </a:r>
          <a:endParaRPr lang="ca-ES" sz="1050">
            <a:effectLst/>
          </a:endParaRPr>
        </a:p>
      </xdr:txBody>
    </xdr:sp>
    <xdr:clientData/>
  </xdr:twoCellAnchor>
  <xdr:twoCellAnchor>
    <xdr:from>
      <xdr:col>6</xdr:col>
      <xdr:colOff>146838</xdr:colOff>
      <xdr:row>31</xdr:row>
      <xdr:rowOff>84109</xdr:rowOff>
    </xdr:from>
    <xdr:to>
      <xdr:col>10</xdr:col>
      <xdr:colOff>261138</xdr:colOff>
      <xdr:row>34</xdr:row>
      <xdr:rowOff>10177</xdr:rowOff>
    </xdr:to>
    <xdr:pic>
      <xdr:nvPicPr>
        <xdr:cNvPr id="5" name="Imatge 1" descr="Descripció: Creative Common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92" r="-48192"/>
        <a:stretch>
          <a:fillRect/>
        </a:stretch>
      </xdr:blipFill>
      <xdr:spPr bwMode="auto">
        <a:xfrm>
          <a:off x="5928099" y="5705239"/>
          <a:ext cx="2582517" cy="439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8"/>
  <sheetViews>
    <sheetView topLeftCell="A19" zoomScale="115" zoomScaleNormal="115" zoomScaleSheetLayoutView="100" workbookViewId="0"/>
  </sheetViews>
  <sheetFormatPr baseColWidth="10" defaultColWidth="9" defaultRowHeight="13.5"/>
  <cols>
    <col min="1" max="1" width="3.3828125" style="12" customWidth="1"/>
    <col min="2" max="2" width="5" style="12" customWidth="1"/>
    <col min="3" max="3" width="6.61328125" style="12" customWidth="1"/>
    <col min="4" max="4" width="41.765625" style="12" customWidth="1"/>
    <col min="5" max="9" width="6.61328125" style="12" customWidth="1"/>
    <col min="10" max="10" width="10" style="12" customWidth="1"/>
    <col min="11" max="11" width="10.61328125" style="12" customWidth="1"/>
    <col min="12" max="16384" width="9" style="12"/>
  </cols>
  <sheetData>
    <row r="1" spans="2:12" s="13" customFormat="1" ht="41.25" customHeight="1" thickBot="1"/>
    <row r="2" spans="2:12" ht="14" thickTop="1">
      <c r="B2" s="15"/>
      <c r="C2" s="16"/>
      <c r="D2" s="16"/>
      <c r="E2" s="16"/>
      <c r="F2" s="16"/>
      <c r="G2" s="16"/>
      <c r="H2" s="16"/>
      <c r="I2" s="16"/>
      <c r="J2" s="17"/>
    </row>
    <row r="3" spans="2:12" ht="13.15" customHeight="1">
      <c r="B3" s="18"/>
      <c r="C3" s="88" t="s">
        <v>216</v>
      </c>
      <c r="D3" s="13"/>
      <c r="E3" s="13"/>
      <c r="F3" s="13"/>
      <c r="G3" s="13"/>
      <c r="H3" s="13"/>
      <c r="I3" s="13"/>
      <c r="J3" s="19"/>
      <c r="L3" s="220"/>
    </row>
    <row r="4" spans="2:12" ht="13.15" customHeight="1">
      <c r="B4" s="18"/>
      <c r="C4" s="88" t="s">
        <v>249</v>
      </c>
      <c r="D4" s="13"/>
      <c r="E4" s="13"/>
      <c r="F4" s="13"/>
      <c r="G4" s="13"/>
      <c r="H4" s="13"/>
      <c r="I4" s="13"/>
      <c r="J4" s="19"/>
      <c r="L4" s="14"/>
    </row>
    <row r="5" spans="2:12" ht="13.15" customHeight="1">
      <c r="B5" s="18"/>
      <c r="C5" s="88" t="s">
        <v>250</v>
      </c>
      <c r="D5" s="13"/>
      <c r="E5" s="13"/>
      <c r="F5" s="13"/>
      <c r="G5" s="13"/>
      <c r="H5" s="13"/>
      <c r="I5" s="13"/>
      <c r="J5" s="19"/>
      <c r="L5" s="14"/>
    </row>
    <row r="6" spans="2:12" ht="13.15" customHeight="1">
      <c r="B6" s="18"/>
      <c r="C6" s="89" t="s">
        <v>217</v>
      </c>
      <c r="D6" s="13"/>
      <c r="E6" s="13"/>
      <c r="F6" s="13"/>
      <c r="G6" s="13"/>
      <c r="H6" s="13"/>
      <c r="I6" s="13"/>
      <c r="J6" s="19"/>
      <c r="L6" s="14"/>
    </row>
    <row r="7" spans="2:12" ht="12" customHeight="1">
      <c r="B7" s="18"/>
      <c r="C7" s="243" t="s">
        <v>264</v>
      </c>
      <c r="D7" s="14"/>
      <c r="E7" s="13"/>
      <c r="F7" s="13"/>
      <c r="G7" s="13"/>
      <c r="H7" s="13"/>
      <c r="I7" s="13"/>
      <c r="J7" s="19"/>
    </row>
    <row r="8" spans="2:12">
      <c r="B8" s="18"/>
      <c r="D8" s="13"/>
      <c r="E8" s="13"/>
      <c r="F8" s="13"/>
      <c r="G8" s="13"/>
      <c r="H8" s="13"/>
      <c r="I8" s="13"/>
      <c r="J8" s="19"/>
    </row>
    <row r="9" spans="2:12">
      <c r="B9" s="18"/>
      <c r="C9" s="13"/>
      <c r="D9" s="13"/>
      <c r="E9" s="13"/>
      <c r="F9" s="13"/>
      <c r="G9" s="13"/>
      <c r="H9" s="13"/>
      <c r="I9" s="13"/>
      <c r="J9" s="19"/>
    </row>
    <row r="10" spans="2:12">
      <c r="B10" s="18"/>
      <c r="C10" s="13"/>
      <c r="D10" s="13"/>
      <c r="E10" s="13"/>
      <c r="F10" s="13"/>
      <c r="G10" s="13"/>
      <c r="H10" s="13"/>
      <c r="I10" s="13"/>
      <c r="J10" s="19"/>
    </row>
    <row r="11" spans="2:12">
      <c r="B11" s="18"/>
      <c r="C11" s="13"/>
      <c r="D11" s="13"/>
      <c r="E11" s="13"/>
      <c r="F11" s="13"/>
      <c r="G11" s="13"/>
      <c r="H11" s="13"/>
      <c r="I11" s="13"/>
      <c r="J11" s="19"/>
    </row>
    <row r="12" spans="2:12">
      <c r="B12" s="18"/>
      <c r="C12" s="13"/>
      <c r="D12" s="13"/>
      <c r="E12" s="13"/>
      <c r="F12" s="13"/>
      <c r="G12" s="13"/>
      <c r="H12" s="13"/>
      <c r="I12" s="13"/>
      <c r="J12" s="19"/>
    </row>
    <row r="13" spans="2:12">
      <c r="B13" s="18"/>
      <c r="C13" s="13"/>
      <c r="D13" s="13"/>
      <c r="E13" s="13"/>
      <c r="F13" s="13"/>
      <c r="G13" s="13"/>
      <c r="H13" s="13"/>
      <c r="I13" s="13"/>
      <c r="J13" s="19"/>
    </row>
    <row r="14" spans="2:12">
      <c r="B14" s="18"/>
      <c r="C14" s="13"/>
      <c r="D14" s="13"/>
      <c r="E14" s="13"/>
      <c r="F14" s="13"/>
      <c r="G14" s="13"/>
      <c r="H14" s="13"/>
      <c r="I14" s="13"/>
      <c r="J14" s="19"/>
    </row>
    <row r="15" spans="2:12">
      <c r="B15" s="18"/>
      <c r="C15" s="13"/>
      <c r="D15" s="13"/>
      <c r="E15" s="13"/>
      <c r="F15" s="13"/>
      <c r="G15" s="13"/>
      <c r="H15" s="13"/>
      <c r="I15" s="13"/>
      <c r="J15" s="19"/>
    </row>
    <row r="16" spans="2:12">
      <c r="B16" s="18"/>
      <c r="C16" s="13"/>
      <c r="D16" s="13"/>
      <c r="E16" s="13"/>
      <c r="F16" s="13"/>
      <c r="G16" s="13"/>
      <c r="H16" s="13"/>
      <c r="I16" s="13"/>
      <c r="J16" s="19"/>
    </row>
    <row r="17" spans="2:10">
      <c r="B17" s="18"/>
      <c r="C17" s="13"/>
      <c r="D17" s="13"/>
      <c r="E17" s="13"/>
      <c r="F17" s="13"/>
      <c r="G17" s="13"/>
      <c r="H17" s="13"/>
      <c r="I17" s="13"/>
      <c r="J17" s="19"/>
    </row>
    <row r="18" spans="2:10">
      <c r="B18" s="18"/>
      <c r="C18" s="13"/>
      <c r="D18" s="13"/>
      <c r="E18" s="13"/>
      <c r="F18" s="13"/>
      <c r="G18" s="13"/>
      <c r="H18" s="13"/>
      <c r="I18" s="13"/>
      <c r="J18" s="19"/>
    </row>
    <row r="19" spans="2:10">
      <c r="B19" s="18"/>
      <c r="C19" s="13"/>
      <c r="D19" s="13"/>
      <c r="E19" s="13"/>
      <c r="F19" s="13"/>
      <c r="G19" s="13"/>
      <c r="H19" s="13"/>
      <c r="I19" s="13"/>
      <c r="J19" s="19"/>
    </row>
    <row r="20" spans="2:10">
      <c r="B20" s="18"/>
      <c r="C20" s="13"/>
      <c r="D20" s="13"/>
      <c r="E20" s="13"/>
      <c r="F20" s="13"/>
      <c r="G20" s="13"/>
      <c r="H20" s="13"/>
      <c r="I20" s="13"/>
      <c r="J20" s="19"/>
    </row>
    <row r="21" spans="2:10">
      <c r="B21" s="18"/>
      <c r="C21" s="13"/>
      <c r="D21" s="13"/>
      <c r="E21" s="13"/>
      <c r="F21" s="13"/>
      <c r="G21" s="13"/>
      <c r="H21" s="13"/>
      <c r="I21" s="13"/>
      <c r="J21" s="19"/>
    </row>
    <row r="22" spans="2:10">
      <c r="B22" s="18"/>
      <c r="C22" s="13"/>
      <c r="D22" s="13"/>
      <c r="E22" s="13"/>
      <c r="F22" s="13"/>
      <c r="G22" s="13"/>
      <c r="H22" s="13"/>
      <c r="I22" s="13"/>
      <c r="J22" s="19"/>
    </row>
    <row r="23" spans="2:10">
      <c r="B23" s="18"/>
      <c r="C23" s="13"/>
      <c r="D23" s="13"/>
      <c r="E23" s="13"/>
      <c r="F23" s="13"/>
      <c r="G23" s="13"/>
      <c r="H23" s="13"/>
      <c r="I23" s="13"/>
      <c r="J23" s="19"/>
    </row>
    <row r="24" spans="2:10">
      <c r="B24" s="18"/>
      <c r="C24" s="13"/>
      <c r="D24" s="13"/>
      <c r="E24" s="13"/>
      <c r="F24" s="13"/>
      <c r="G24" s="13"/>
      <c r="H24" s="13"/>
      <c r="I24" s="13"/>
      <c r="J24" s="19"/>
    </row>
    <row r="25" spans="2:10">
      <c r="B25" s="18"/>
      <c r="C25" s="13"/>
      <c r="D25" s="13"/>
      <c r="E25" s="13"/>
      <c r="F25" s="13"/>
      <c r="G25" s="13"/>
      <c r="H25" s="13"/>
      <c r="I25" s="13"/>
      <c r="J25" s="19"/>
    </row>
    <row r="26" spans="2:10">
      <c r="B26" s="18"/>
      <c r="C26" s="13"/>
      <c r="D26" s="13"/>
      <c r="E26" s="13"/>
      <c r="F26" s="13"/>
      <c r="G26" s="13"/>
      <c r="H26" s="13"/>
      <c r="I26" s="13"/>
      <c r="J26" s="19"/>
    </row>
    <row r="27" spans="2:10">
      <c r="B27" s="18"/>
      <c r="C27" s="13"/>
      <c r="D27" s="13"/>
      <c r="E27" s="13"/>
      <c r="F27" s="13"/>
      <c r="G27" s="13"/>
      <c r="H27" s="13"/>
      <c r="I27" s="13"/>
      <c r="J27" s="19"/>
    </row>
    <row r="28" spans="2:10">
      <c r="B28" s="18"/>
      <c r="C28" s="13"/>
      <c r="D28" s="13"/>
      <c r="E28" s="13"/>
      <c r="F28" s="13"/>
      <c r="G28" s="13"/>
      <c r="H28" s="13"/>
      <c r="I28" s="13"/>
      <c r="J28" s="19"/>
    </row>
    <row r="29" spans="2:10">
      <c r="B29" s="18"/>
      <c r="C29" s="13"/>
      <c r="D29" s="13"/>
      <c r="E29" s="13"/>
      <c r="F29" s="13"/>
      <c r="G29" s="13"/>
      <c r="H29" s="13"/>
      <c r="I29" s="13"/>
      <c r="J29" s="19"/>
    </row>
    <row r="30" spans="2:10">
      <c r="B30" s="18"/>
      <c r="C30" s="13"/>
      <c r="D30" s="13"/>
      <c r="E30" s="13"/>
      <c r="F30" s="13"/>
      <c r="G30" s="13"/>
      <c r="H30" s="13"/>
      <c r="I30" s="13"/>
      <c r="J30" s="19"/>
    </row>
    <row r="31" spans="2:10">
      <c r="B31" s="18"/>
      <c r="C31" s="13"/>
      <c r="D31" s="13"/>
      <c r="E31" s="13"/>
      <c r="F31" s="13"/>
      <c r="G31" s="13"/>
      <c r="H31" s="13"/>
      <c r="I31" s="13"/>
      <c r="J31" s="19"/>
    </row>
    <row r="32" spans="2:10">
      <c r="B32" s="18"/>
      <c r="C32" s="13"/>
      <c r="D32" s="13"/>
      <c r="E32" s="13"/>
      <c r="F32" s="13"/>
      <c r="G32" s="13"/>
      <c r="H32" s="13"/>
      <c r="I32" s="13"/>
      <c r="J32" s="19"/>
    </row>
    <row r="33" spans="2:10" ht="13.5" customHeight="1">
      <c r="B33" s="18"/>
      <c r="C33" s="13"/>
      <c r="D33" s="13"/>
      <c r="E33" s="13"/>
      <c r="F33" s="13"/>
      <c r="G33" s="13"/>
      <c r="H33" s="13"/>
      <c r="I33" s="13"/>
      <c r="J33" s="19"/>
    </row>
    <row r="34" spans="2:10" ht="13.5" customHeight="1" thickBot="1">
      <c r="B34" s="20"/>
      <c r="C34" s="21"/>
      <c r="D34" s="21"/>
      <c r="E34" s="21"/>
      <c r="F34" s="21"/>
      <c r="G34" s="21"/>
      <c r="H34" s="21"/>
      <c r="I34" s="21"/>
      <c r="J34" s="22"/>
    </row>
    <row r="35" spans="2:10" ht="13.5" customHeight="1" thickTop="1"/>
    <row r="36" spans="2:10" ht="13.5" customHeight="1"/>
    <row r="37" spans="2:10" ht="13.5" customHeight="1"/>
    <row r="38" spans="2:10" ht="13.5" customHeight="1"/>
  </sheetData>
  <printOptions horizontalCentered="1"/>
  <pageMargins left="0.39370078740157483" right="0.39370078740157483" top="0.59055118110236227" bottom="0.59055118110236227" header="0" footer="0"/>
  <pageSetup paperSize="9" scale="97" orientation="landscape" r:id="rId1"/>
  <headerFooter alignWithMargins="0">
    <oddFooter xml:space="preserve">&amp;R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2"/>
  <sheetViews>
    <sheetView showGridLines="0" zoomScale="85" zoomScaleNormal="85" zoomScaleSheetLayoutView="55" workbookViewId="0">
      <pane xSplit="1" ySplit="6" topLeftCell="I7" activePane="bottomRight" state="frozen"/>
      <selection pane="topRight"/>
      <selection pane="bottomLeft"/>
      <selection pane="bottomRight" activeCell="T149" sqref="T149"/>
    </sheetView>
  </sheetViews>
  <sheetFormatPr baseColWidth="10" defaultColWidth="9" defaultRowHeight="20.149999999999999" customHeight="1"/>
  <cols>
    <col min="1" max="1" width="20.765625" style="57" customWidth="1"/>
    <col min="2" max="3" width="16.23046875" style="2" customWidth="1"/>
    <col min="4" max="4" width="18.23046875" style="2" customWidth="1"/>
    <col min="5" max="6" width="16.23046875" style="2" customWidth="1"/>
    <col min="7" max="8" width="17.84375" style="2" customWidth="1"/>
    <col min="9" max="9" width="19.61328125" style="2" bestFit="1" customWidth="1"/>
    <col min="10" max="10" width="14.4609375" style="2" bestFit="1" customWidth="1"/>
    <col min="11" max="12" width="17" style="2" bestFit="1" customWidth="1"/>
    <col min="13" max="16" width="9" style="96"/>
    <col min="17" max="16384" width="9" style="2"/>
  </cols>
  <sheetData>
    <row r="1" spans="1:24" s="57" customFormat="1" ht="21.75" customHeight="1">
      <c r="A1" s="119" t="s">
        <v>294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00"/>
      <c r="N1" s="100"/>
      <c r="O1" s="100"/>
      <c r="P1" s="100"/>
    </row>
    <row r="2" spans="1:24" s="125" customFormat="1" ht="41.25" customHeight="1">
      <c r="M2" s="128"/>
      <c r="N2" s="128"/>
      <c r="O2" s="128"/>
      <c r="P2" s="128"/>
    </row>
    <row r="3" spans="1:24" ht="30.75" customHeight="1">
      <c r="A3" s="257" t="s">
        <v>69</v>
      </c>
      <c r="B3" s="255" t="s">
        <v>70</v>
      </c>
      <c r="C3" s="281"/>
      <c r="D3" s="281"/>
      <c r="E3" s="281"/>
      <c r="F3" s="281"/>
      <c r="G3" s="255" t="s">
        <v>73</v>
      </c>
      <c r="H3" s="255"/>
      <c r="I3" s="255" t="s">
        <v>8</v>
      </c>
      <c r="J3" s="264" t="s">
        <v>94</v>
      </c>
      <c r="K3" s="264"/>
      <c r="L3" s="264"/>
    </row>
    <row r="4" spans="1:24" ht="25.5" customHeight="1">
      <c r="A4" s="257"/>
      <c r="B4" s="269" t="s">
        <v>71</v>
      </c>
      <c r="C4" s="269"/>
      <c r="D4" s="269"/>
      <c r="E4" s="269" t="s">
        <v>72</v>
      </c>
      <c r="F4" s="269"/>
      <c r="G4" s="282" t="s">
        <v>1</v>
      </c>
      <c r="H4" s="269" t="s">
        <v>2</v>
      </c>
      <c r="I4" s="255"/>
      <c r="J4" s="242" t="s">
        <v>131</v>
      </c>
      <c r="K4" s="260" t="s">
        <v>16</v>
      </c>
      <c r="L4" s="260"/>
    </row>
    <row r="5" spans="1:24" ht="33" customHeight="1">
      <c r="A5" s="257"/>
      <c r="B5" s="48" t="s">
        <v>1</v>
      </c>
      <c r="C5" s="48" t="s">
        <v>2</v>
      </c>
      <c r="D5" s="48" t="s">
        <v>3</v>
      </c>
      <c r="E5" s="232" t="s">
        <v>1</v>
      </c>
      <c r="F5" s="48" t="s">
        <v>2</v>
      </c>
      <c r="G5" s="282"/>
      <c r="H5" s="269"/>
      <c r="I5" s="255"/>
      <c r="J5" s="47" t="s">
        <v>76</v>
      </c>
      <c r="K5" s="47" t="s">
        <v>77</v>
      </c>
      <c r="L5" s="47" t="s">
        <v>78</v>
      </c>
    </row>
    <row r="6" spans="1:24" ht="26" customHeight="1">
      <c r="A6" s="257"/>
      <c r="B6" s="48" t="s">
        <v>5</v>
      </c>
      <c r="C6" s="48" t="s">
        <v>5</v>
      </c>
      <c r="D6" s="48" t="s">
        <v>5</v>
      </c>
      <c r="E6" s="48" t="s">
        <v>5</v>
      </c>
      <c r="F6" s="48" t="s">
        <v>5</v>
      </c>
      <c r="G6" s="48" t="s">
        <v>7</v>
      </c>
      <c r="H6" s="48" t="s">
        <v>7</v>
      </c>
      <c r="I6" s="48" t="s">
        <v>11</v>
      </c>
      <c r="J6" s="48" t="s">
        <v>11</v>
      </c>
      <c r="K6" s="48" t="s">
        <v>11</v>
      </c>
      <c r="L6" s="48" t="s">
        <v>11</v>
      </c>
    </row>
    <row r="7" spans="1:24" ht="33" customHeight="1"/>
    <row r="8" spans="1:24" s="1" customFormat="1" ht="19.5" customHeight="1">
      <c r="A8" s="32" t="s">
        <v>79</v>
      </c>
      <c r="B8" s="150"/>
      <c r="C8" s="151"/>
      <c r="D8" s="154"/>
      <c r="E8" s="150"/>
      <c r="F8" s="151"/>
      <c r="G8" s="150"/>
      <c r="H8" s="151"/>
      <c r="I8" s="169"/>
      <c r="J8" s="151"/>
      <c r="K8" s="151"/>
      <c r="L8" s="152"/>
      <c r="M8" s="203"/>
      <c r="N8" s="203"/>
      <c r="O8" s="203"/>
      <c r="P8" s="203"/>
      <c r="Q8" s="186"/>
      <c r="R8" s="186"/>
      <c r="S8" s="186"/>
      <c r="T8" s="186"/>
      <c r="U8" s="186"/>
      <c r="V8" s="186"/>
      <c r="W8" s="186"/>
      <c r="X8" s="2"/>
    </row>
    <row r="9" spans="1:24" ht="20.149999999999999" customHeight="1">
      <c r="A9" s="58" t="s">
        <v>18</v>
      </c>
      <c r="B9" s="157">
        <v>8</v>
      </c>
      <c r="C9" s="157">
        <v>46</v>
      </c>
      <c r="D9" s="157">
        <v>54</v>
      </c>
      <c r="E9" s="157">
        <v>8</v>
      </c>
      <c r="F9" s="157">
        <v>46</v>
      </c>
      <c r="G9" s="157">
        <v>10938</v>
      </c>
      <c r="H9" s="157">
        <v>19167</v>
      </c>
      <c r="I9" s="157">
        <v>969</v>
      </c>
      <c r="J9" s="157">
        <v>13</v>
      </c>
      <c r="K9" s="157">
        <v>956</v>
      </c>
      <c r="L9" s="157">
        <v>0</v>
      </c>
      <c r="M9" s="136"/>
      <c r="N9" s="136"/>
      <c r="O9" s="136"/>
      <c r="P9" s="136"/>
      <c r="Q9" s="158"/>
      <c r="R9" s="158"/>
      <c r="S9" s="158"/>
      <c r="T9" s="158"/>
      <c r="U9" s="158"/>
      <c r="V9" s="158"/>
      <c r="W9" s="158"/>
    </row>
    <row r="10" spans="1:24" ht="20.149999999999999" customHeight="1">
      <c r="A10" s="58" t="s">
        <v>19</v>
      </c>
      <c r="B10" s="157">
        <v>13</v>
      </c>
      <c r="C10" s="157">
        <v>2650</v>
      </c>
      <c r="D10" s="157">
        <v>2663</v>
      </c>
      <c r="E10" s="157">
        <v>0</v>
      </c>
      <c r="F10" s="157">
        <v>2181</v>
      </c>
      <c r="G10" s="157">
        <v>0</v>
      </c>
      <c r="H10" s="157">
        <v>39936</v>
      </c>
      <c r="I10" s="157">
        <v>87100</v>
      </c>
      <c r="J10" s="157">
        <v>228</v>
      </c>
      <c r="K10" s="157">
        <v>86234</v>
      </c>
      <c r="L10" s="157">
        <v>638</v>
      </c>
      <c r="M10" s="136"/>
      <c r="N10" s="136"/>
      <c r="O10" s="136"/>
      <c r="P10" s="136"/>
      <c r="Q10" s="158"/>
      <c r="R10" s="158"/>
      <c r="S10" s="158"/>
      <c r="T10" s="158"/>
      <c r="U10" s="158"/>
      <c r="V10" s="158"/>
      <c r="W10" s="158"/>
    </row>
    <row r="11" spans="1:24" ht="20.149999999999999" customHeight="1">
      <c r="A11" s="53" t="s">
        <v>20</v>
      </c>
      <c r="B11" s="159">
        <v>62</v>
      </c>
      <c r="C11" s="159">
        <v>6568</v>
      </c>
      <c r="D11" s="159">
        <v>6630</v>
      </c>
      <c r="E11" s="159">
        <v>57</v>
      </c>
      <c r="F11" s="159">
        <v>5922</v>
      </c>
      <c r="G11" s="159">
        <v>17665</v>
      </c>
      <c r="H11" s="159">
        <v>38040</v>
      </c>
      <c r="I11" s="159">
        <v>226280</v>
      </c>
      <c r="J11" s="159">
        <v>678</v>
      </c>
      <c r="K11" s="159">
        <v>178083</v>
      </c>
      <c r="L11" s="159">
        <v>47519</v>
      </c>
      <c r="M11" s="136"/>
      <c r="N11" s="136"/>
      <c r="O11" s="136"/>
      <c r="P11" s="136"/>
      <c r="Q11" s="158"/>
      <c r="R11" s="158"/>
      <c r="S11" s="158"/>
      <c r="T11" s="158"/>
      <c r="U11" s="158"/>
      <c r="V11" s="158"/>
      <c r="W11" s="158"/>
    </row>
    <row r="12" spans="1:24" ht="20.149999999999999" customHeight="1">
      <c r="A12" s="58" t="s">
        <v>21</v>
      </c>
      <c r="B12" s="159">
        <v>12</v>
      </c>
      <c r="C12" s="159">
        <v>53</v>
      </c>
      <c r="D12" s="159">
        <v>65</v>
      </c>
      <c r="E12" s="159">
        <v>9</v>
      </c>
      <c r="F12" s="159">
        <v>53</v>
      </c>
      <c r="G12" s="159">
        <v>8000</v>
      </c>
      <c r="H12" s="159">
        <v>20974</v>
      </c>
      <c r="I12" s="159">
        <v>1184</v>
      </c>
      <c r="J12" s="159">
        <v>34</v>
      </c>
      <c r="K12" s="159">
        <v>1150</v>
      </c>
      <c r="L12" s="159">
        <v>0</v>
      </c>
      <c r="M12" s="136"/>
      <c r="N12" s="136"/>
      <c r="O12" s="136"/>
      <c r="P12" s="136"/>
      <c r="Q12" s="158"/>
      <c r="R12" s="158"/>
      <c r="S12" s="158"/>
      <c r="T12" s="158"/>
      <c r="U12" s="158"/>
      <c r="V12" s="158"/>
      <c r="W12" s="158"/>
    </row>
    <row r="13" spans="1:24" s="10" customFormat="1" ht="20.149999999999999" customHeight="1">
      <c r="A13" s="31" t="s">
        <v>22</v>
      </c>
      <c r="B13" s="138">
        <f>SUM(B9:B12)</f>
        <v>95</v>
      </c>
      <c r="C13" s="138">
        <f t="shared" ref="C13:F13" si="0">SUM(C9:C12)</f>
        <v>9317</v>
      </c>
      <c r="D13" s="138">
        <f t="shared" si="0"/>
        <v>9412</v>
      </c>
      <c r="E13" s="138">
        <f t="shared" si="0"/>
        <v>74</v>
      </c>
      <c r="F13" s="138">
        <f t="shared" si="0"/>
        <v>8202</v>
      </c>
      <c r="G13" s="169"/>
      <c r="H13" s="151"/>
      <c r="I13" s="138">
        <f t="shared" ref="I13" si="1">SUM(I9:I12)</f>
        <v>315533</v>
      </c>
      <c r="J13" s="138">
        <f t="shared" ref="J13" si="2">SUM(J9:J12)</f>
        <v>953</v>
      </c>
      <c r="K13" s="138">
        <f t="shared" ref="K13" si="3">SUM(K9:K12)</f>
        <v>266423</v>
      </c>
      <c r="L13" s="138">
        <f t="shared" ref="L13" si="4">SUM(L9:L12)</f>
        <v>48157</v>
      </c>
      <c r="M13" s="140"/>
      <c r="N13" s="140"/>
      <c r="O13" s="140"/>
      <c r="P13" s="140"/>
      <c r="Q13" s="160"/>
      <c r="R13" s="160"/>
      <c r="S13" s="160"/>
      <c r="T13" s="160"/>
      <c r="U13" s="160"/>
      <c r="V13" s="160"/>
      <c r="W13" s="160"/>
      <c r="X13" s="2"/>
    </row>
    <row r="14" spans="1:24" ht="20.149999999999999" customHeight="1"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36"/>
      <c r="N14" s="136"/>
      <c r="O14" s="136"/>
      <c r="P14" s="136"/>
      <c r="Q14" s="158"/>
      <c r="R14" s="158"/>
      <c r="S14" s="158"/>
      <c r="T14" s="158"/>
      <c r="U14" s="158"/>
      <c r="V14" s="158"/>
      <c r="W14" s="158"/>
    </row>
    <row r="15" spans="1:24" ht="20.149999999999999" customHeight="1">
      <c r="A15" s="32" t="s">
        <v>80</v>
      </c>
      <c r="B15" s="150"/>
      <c r="C15" s="151"/>
      <c r="D15" s="154"/>
      <c r="E15" s="150"/>
      <c r="F15" s="151"/>
      <c r="G15" s="150"/>
      <c r="H15" s="151"/>
      <c r="I15" s="169"/>
      <c r="J15" s="151"/>
      <c r="K15" s="151"/>
      <c r="L15" s="152"/>
      <c r="M15" s="136"/>
      <c r="N15" s="136"/>
      <c r="O15" s="136"/>
      <c r="P15" s="136"/>
      <c r="Q15" s="158"/>
      <c r="R15" s="158"/>
      <c r="S15" s="158"/>
      <c r="T15" s="158"/>
      <c r="U15" s="158"/>
      <c r="V15" s="158"/>
      <c r="W15" s="158"/>
    </row>
    <row r="16" spans="1:24" ht="20.149999999999999" customHeight="1">
      <c r="A16" s="58" t="s">
        <v>18</v>
      </c>
      <c r="B16" s="157">
        <v>4</v>
      </c>
      <c r="C16" s="157">
        <v>30</v>
      </c>
      <c r="D16" s="157">
        <v>34</v>
      </c>
      <c r="E16" s="157">
        <v>4</v>
      </c>
      <c r="F16" s="157">
        <v>29</v>
      </c>
      <c r="G16" s="157">
        <v>8625</v>
      </c>
      <c r="H16" s="157">
        <v>11993</v>
      </c>
      <c r="I16" s="157">
        <v>382</v>
      </c>
      <c r="J16" s="157">
        <v>11</v>
      </c>
      <c r="K16" s="157">
        <v>371</v>
      </c>
      <c r="L16" s="157">
        <v>0</v>
      </c>
      <c r="M16" s="136"/>
      <c r="N16" s="136"/>
      <c r="O16" s="136"/>
      <c r="P16" s="136"/>
      <c r="Q16" s="158"/>
      <c r="R16" s="158"/>
      <c r="S16" s="158"/>
      <c r="T16" s="158"/>
      <c r="U16" s="158"/>
      <c r="V16" s="158"/>
      <c r="W16" s="158"/>
    </row>
    <row r="17" spans="1:24" ht="20.149999999999999" customHeight="1">
      <c r="A17" s="58" t="s">
        <v>19</v>
      </c>
      <c r="B17" s="157">
        <v>1</v>
      </c>
      <c r="C17" s="157">
        <v>190</v>
      </c>
      <c r="D17" s="157">
        <v>191</v>
      </c>
      <c r="E17" s="157">
        <v>0</v>
      </c>
      <c r="F17" s="157">
        <v>179</v>
      </c>
      <c r="G17" s="157">
        <v>0</v>
      </c>
      <c r="H17" s="157">
        <v>17768</v>
      </c>
      <c r="I17" s="157">
        <v>3180</v>
      </c>
      <c r="J17" s="157">
        <v>7</v>
      </c>
      <c r="K17" s="157">
        <v>3173</v>
      </c>
      <c r="L17" s="157">
        <v>0</v>
      </c>
      <c r="M17" s="136"/>
      <c r="N17" s="136"/>
      <c r="O17" s="136"/>
      <c r="P17" s="136"/>
      <c r="Q17" s="158"/>
      <c r="R17" s="158"/>
      <c r="S17" s="158"/>
      <c r="T17" s="158"/>
      <c r="U17" s="158"/>
      <c r="V17" s="158"/>
      <c r="W17" s="158"/>
    </row>
    <row r="18" spans="1:24" ht="20.149999999999999" customHeight="1">
      <c r="A18" s="58" t="s">
        <v>20</v>
      </c>
      <c r="B18" s="159">
        <v>22</v>
      </c>
      <c r="C18" s="159">
        <v>9446</v>
      </c>
      <c r="D18" s="159">
        <v>9468</v>
      </c>
      <c r="E18" s="159">
        <v>20</v>
      </c>
      <c r="F18" s="159">
        <v>8684</v>
      </c>
      <c r="G18" s="159">
        <v>8171</v>
      </c>
      <c r="H18" s="159">
        <v>15744</v>
      </c>
      <c r="I18" s="159">
        <v>136884</v>
      </c>
      <c r="J18" s="159">
        <v>548</v>
      </c>
      <c r="K18" s="159">
        <v>114435</v>
      </c>
      <c r="L18" s="159">
        <v>21901</v>
      </c>
      <c r="M18" s="136"/>
      <c r="N18" s="136"/>
      <c r="O18" s="136"/>
      <c r="P18" s="136"/>
      <c r="Q18" s="158"/>
      <c r="R18" s="158"/>
      <c r="S18" s="158"/>
      <c r="T18" s="158"/>
      <c r="U18" s="158"/>
      <c r="V18" s="158"/>
      <c r="W18" s="158"/>
    </row>
    <row r="19" spans="1:24" ht="20.149999999999999" customHeight="1">
      <c r="A19" s="58" t="s">
        <v>21</v>
      </c>
      <c r="B19" s="159">
        <v>5</v>
      </c>
      <c r="C19" s="159">
        <v>97</v>
      </c>
      <c r="D19" s="159">
        <v>102</v>
      </c>
      <c r="E19" s="159">
        <v>5</v>
      </c>
      <c r="F19" s="159">
        <v>83</v>
      </c>
      <c r="G19" s="159">
        <v>6000</v>
      </c>
      <c r="H19" s="159">
        <v>8281</v>
      </c>
      <c r="I19" s="159">
        <v>717</v>
      </c>
      <c r="J19" s="159">
        <v>17</v>
      </c>
      <c r="K19" s="159">
        <v>700</v>
      </c>
      <c r="L19" s="159">
        <v>0</v>
      </c>
      <c r="M19" s="136"/>
      <c r="N19" s="136"/>
      <c r="O19" s="136"/>
      <c r="P19" s="136"/>
      <c r="Q19" s="158"/>
      <c r="R19" s="158"/>
      <c r="S19" s="158"/>
      <c r="T19" s="158"/>
      <c r="U19" s="158"/>
      <c r="V19" s="158"/>
      <c r="W19" s="158"/>
    </row>
    <row r="20" spans="1:24" s="10" customFormat="1" ht="20.149999999999999" customHeight="1">
      <c r="A20" s="31" t="s">
        <v>22</v>
      </c>
      <c r="B20" s="138">
        <f t="shared" ref="B20:F20" si="5">SUM(B16:B19)</f>
        <v>32</v>
      </c>
      <c r="C20" s="138">
        <f t="shared" si="5"/>
        <v>9763</v>
      </c>
      <c r="D20" s="138">
        <f t="shared" si="5"/>
        <v>9795</v>
      </c>
      <c r="E20" s="138">
        <f t="shared" si="5"/>
        <v>29</v>
      </c>
      <c r="F20" s="138">
        <f t="shared" si="5"/>
        <v>8975</v>
      </c>
      <c r="G20" s="169">
        <v>0</v>
      </c>
      <c r="H20" s="151">
        <v>8950</v>
      </c>
      <c r="I20" s="138">
        <f t="shared" ref="I20:L20" si="6">SUM(I16:I19)</f>
        <v>141163</v>
      </c>
      <c r="J20" s="138">
        <f t="shared" si="6"/>
        <v>583</v>
      </c>
      <c r="K20" s="138">
        <f t="shared" si="6"/>
        <v>118679</v>
      </c>
      <c r="L20" s="138">
        <f t="shared" si="6"/>
        <v>21901</v>
      </c>
      <c r="M20" s="140"/>
      <c r="N20" s="140"/>
      <c r="O20" s="140"/>
      <c r="P20" s="140"/>
      <c r="Q20" s="160"/>
      <c r="R20" s="160"/>
      <c r="S20" s="160"/>
      <c r="T20" s="160"/>
      <c r="U20" s="160"/>
      <c r="V20" s="160"/>
      <c r="W20" s="160"/>
      <c r="X20" s="2"/>
    </row>
    <row r="21" spans="1:24" ht="20.149999999999999" customHeight="1">
      <c r="B21" s="161">
        <v>0</v>
      </c>
      <c r="C21" s="161">
        <v>0</v>
      </c>
      <c r="D21" s="161">
        <v>0</v>
      </c>
      <c r="E21" s="161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36"/>
      <c r="N21" s="136"/>
      <c r="O21" s="136"/>
      <c r="P21" s="136"/>
      <c r="Q21" s="158"/>
      <c r="R21" s="158"/>
      <c r="S21" s="158"/>
      <c r="T21" s="158"/>
      <c r="U21" s="158"/>
      <c r="V21" s="158"/>
      <c r="W21" s="158"/>
    </row>
    <row r="22" spans="1:24" ht="20.149999999999999" customHeight="1">
      <c r="A22" s="32" t="s">
        <v>81</v>
      </c>
      <c r="B22" s="150"/>
      <c r="C22" s="151"/>
      <c r="D22" s="154"/>
      <c r="E22" s="150"/>
      <c r="F22" s="151"/>
      <c r="G22" s="150"/>
      <c r="H22" s="151"/>
      <c r="I22" s="169"/>
      <c r="J22" s="151"/>
      <c r="K22" s="151"/>
      <c r="L22" s="152"/>
      <c r="M22" s="136"/>
      <c r="N22" s="136"/>
      <c r="O22" s="136"/>
      <c r="P22" s="136"/>
      <c r="Q22" s="158"/>
      <c r="R22" s="158"/>
      <c r="S22" s="158"/>
      <c r="T22" s="158"/>
      <c r="U22" s="158"/>
      <c r="V22" s="158"/>
      <c r="W22" s="158"/>
    </row>
    <row r="23" spans="1:24" ht="20.149999999999999" customHeight="1">
      <c r="A23" s="58" t="s">
        <v>18</v>
      </c>
      <c r="B23" s="157">
        <v>0</v>
      </c>
      <c r="C23" s="157">
        <v>4</v>
      </c>
      <c r="D23" s="157">
        <v>4</v>
      </c>
      <c r="E23" s="157">
        <v>0</v>
      </c>
      <c r="F23" s="157">
        <v>4</v>
      </c>
      <c r="G23" s="157">
        <v>0</v>
      </c>
      <c r="H23" s="157">
        <v>8950</v>
      </c>
      <c r="I23" s="157">
        <v>36</v>
      </c>
      <c r="J23" s="157">
        <v>2</v>
      </c>
      <c r="K23" s="157">
        <v>34</v>
      </c>
      <c r="L23" s="157">
        <v>0</v>
      </c>
      <c r="M23" s="136"/>
      <c r="N23" s="136"/>
      <c r="O23" s="136"/>
      <c r="P23" s="136"/>
      <c r="Q23" s="158"/>
      <c r="R23" s="158"/>
      <c r="S23" s="158"/>
      <c r="T23" s="158"/>
      <c r="U23" s="158"/>
      <c r="V23" s="158"/>
      <c r="W23" s="158"/>
    </row>
    <row r="24" spans="1:24" ht="20.149999999999999" customHeight="1">
      <c r="A24" s="58" t="s">
        <v>19</v>
      </c>
      <c r="B24" s="157">
        <v>0</v>
      </c>
      <c r="C24" s="157">
        <v>0</v>
      </c>
      <c r="D24" s="157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7">
        <v>0</v>
      </c>
      <c r="L24" s="157">
        <v>0</v>
      </c>
      <c r="M24" s="136"/>
      <c r="N24" s="136"/>
      <c r="O24" s="136"/>
      <c r="P24" s="136"/>
      <c r="Q24" s="158"/>
      <c r="R24" s="158"/>
      <c r="S24" s="158"/>
      <c r="T24" s="158"/>
      <c r="U24" s="158"/>
      <c r="V24" s="158"/>
      <c r="W24" s="158"/>
    </row>
    <row r="25" spans="1:24" ht="20.149999999999999" customHeight="1">
      <c r="A25" s="58" t="s">
        <v>20</v>
      </c>
      <c r="B25" s="159">
        <v>2</v>
      </c>
      <c r="C25" s="159">
        <v>93</v>
      </c>
      <c r="D25" s="159">
        <v>95</v>
      </c>
      <c r="E25" s="159">
        <v>2</v>
      </c>
      <c r="F25" s="159">
        <v>75</v>
      </c>
      <c r="G25" s="159">
        <v>8060</v>
      </c>
      <c r="H25" s="159">
        <v>15335</v>
      </c>
      <c r="I25" s="159">
        <v>1166</v>
      </c>
      <c r="J25" s="159">
        <v>7</v>
      </c>
      <c r="K25" s="159">
        <v>227</v>
      </c>
      <c r="L25" s="159">
        <v>932</v>
      </c>
      <c r="M25" s="136"/>
      <c r="N25" s="136"/>
      <c r="O25" s="136"/>
      <c r="P25" s="136"/>
      <c r="Q25" s="158"/>
      <c r="R25" s="158"/>
      <c r="S25" s="158"/>
      <c r="T25" s="158"/>
      <c r="U25" s="158"/>
      <c r="V25" s="158"/>
      <c r="W25" s="158"/>
    </row>
    <row r="26" spans="1:24" ht="20.149999999999999" customHeight="1">
      <c r="A26" s="58" t="s">
        <v>21</v>
      </c>
      <c r="B26" s="159">
        <v>2</v>
      </c>
      <c r="C26" s="159">
        <v>2</v>
      </c>
      <c r="D26" s="159">
        <v>4</v>
      </c>
      <c r="E26" s="159">
        <v>2</v>
      </c>
      <c r="F26" s="159">
        <v>2</v>
      </c>
      <c r="G26" s="159">
        <v>7000</v>
      </c>
      <c r="H26" s="159">
        <v>15000</v>
      </c>
      <c r="I26" s="159">
        <v>44</v>
      </c>
      <c r="J26" s="159">
        <v>0</v>
      </c>
      <c r="K26" s="159">
        <v>14</v>
      </c>
      <c r="L26" s="159">
        <v>30</v>
      </c>
      <c r="M26" s="136"/>
      <c r="N26" s="136"/>
      <c r="O26" s="136"/>
      <c r="P26" s="136"/>
      <c r="Q26" s="158"/>
      <c r="R26" s="158"/>
      <c r="S26" s="158"/>
      <c r="T26" s="158"/>
      <c r="U26" s="158"/>
      <c r="V26" s="158"/>
      <c r="W26" s="158"/>
    </row>
    <row r="27" spans="1:24" s="10" customFormat="1" ht="20.149999999999999" customHeight="1">
      <c r="A27" s="31" t="s">
        <v>22</v>
      </c>
      <c r="B27" s="138">
        <f>SUM(B23:B26)</f>
        <v>4</v>
      </c>
      <c r="C27" s="138">
        <f t="shared" ref="C27" si="7">SUM(C23:C26)</f>
        <v>99</v>
      </c>
      <c r="D27" s="138">
        <f t="shared" ref="D27" si="8">SUM(D23:D26)</f>
        <v>103</v>
      </c>
      <c r="E27" s="138">
        <f t="shared" ref="E27" si="9">SUM(E23:E26)</f>
        <v>4</v>
      </c>
      <c r="F27" s="138">
        <f t="shared" ref="F27" si="10">SUM(F23:F26)</f>
        <v>81</v>
      </c>
      <c r="G27" s="169"/>
      <c r="H27" s="151"/>
      <c r="I27" s="138">
        <f t="shared" ref="I27" si="11">SUM(I23:I26)</f>
        <v>1246</v>
      </c>
      <c r="J27" s="138">
        <f t="shared" ref="J27" si="12">SUM(J23:J26)</f>
        <v>9</v>
      </c>
      <c r="K27" s="138">
        <f t="shared" ref="K27" si="13">SUM(K23:K26)</f>
        <v>275</v>
      </c>
      <c r="L27" s="138">
        <f t="shared" ref="L27" si="14">SUM(L23:L26)</f>
        <v>962</v>
      </c>
      <c r="M27" s="140"/>
      <c r="N27" s="140"/>
      <c r="O27" s="140"/>
      <c r="P27" s="140"/>
      <c r="Q27" s="160"/>
      <c r="R27" s="160"/>
      <c r="S27" s="160"/>
      <c r="T27" s="160"/>
      <c r="U27" s="160"/>
      <c r="V27" s="160"/>
      <c r="W27" s="160"/>
      <c r="X27" s="2"/>
    </row>
    <row r="28" spans="1:24" ht="20.149999999999999" customHeight="1"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36"/>
      <c r="N28" s="136"/>
      <c r="O28" s="136"/>
      <c r="P28" s="136"/>
      <c r="Q28" s="158"/>
      <c r="R28" s="158"/>
      <c r="S28" s="158"/>
      <c r="T28" s="158"/>
      <c r="U28" s="158"/>
      <c r="V28" s="158"/>
      <c r="W28" s="158"/>
    </row>
    <row r="29" spans="1:24" ht="20.149999999999999" customHeight="1">
      <c r="A29" s="32" t="s">
        <v>225</v>
      </c>
      <c r="B29" s="150"/>
      <c r="C29" s="151"/>
      <c r="D29" s="154"/>
      <c r="E29" s="150"/>
      <c r="F29" s="151"/>
      <c r="G29" s="150"/>
      <c r="H29" s="151"/>
      <c r="I29" s="169"/>
      <c r="J29" s="151"/>
      <c r="K29" s="151"/>
      <c r="L29" s="152"/>
      <c r="M29" s="136"/>
      <c r="N29" s="136"/>
      <c r="O29" s="136"/>
      <c r="P29" s="136"/>
      <c r="Q29" s="158"/>
      <c r="R29" s="158"/>
      <c r="S29" s="158"/>
      <c r="T29" s="158"/>
      <c r="U29" s="158"/>
      <c r="V29" s="158"/>
      <c r="W29" s="158"/>
    </row>
    <row r="30" spans="1:24" ht="20.149999999999999" customHeight="1">
      <c r="A30" s="58" t="s">
        <v>18</v>
      </c>
      <c r="B30" s="157">
        <v>0</v>
      </c>
      <c r="C30" s="157">
        <v>2</v>
      </c>
      <c r="D30" s="157">
        <v>2</v>
      </c>
      <c r="E30" s="157">
        <v>0</v>
      </c>
      <c r="F30" s="157">
        <v>2</v>
      </c>
      <c r="G30" s="157">
        <v>0</v>
      </c>
      <c r="H30" s="157">
        <v>6850</v>
      </c>
      <c r="I30" s="157">
        <v>14</v>
      </c>
      <c r="J30" s="157">
        <v>1</v>
      </c>
      <c r="K30" s="157">
        <v>13</v>
      </c>
      <c r="L30" s="157">
        <v>0</v>
      </c>
      <c r="M30" s="136"/>
      <c r="N30" s="136"/>
      <c r="O30" s="136"/>
      <c r="P30" s="136"/>
      <c r="Q30" s="158"/>
      <c r="R30" s="158"/>
      <c r="S30" s="158"/>
      <c r="T30" s="158"/>
      <c r="U30" s="158"/>
      <c r="V30" s="158"/>
      <c r="W30" s="158"/>
    </row>
    <row r="31" spans="1:24" ht="20.149999999999999" customHeight="1">
      <c r="A31" s="58" t="s">
        <v>19</v>
      </c>
      <c r="B31" s="157">
        <v>0</v>
      </c>
      <c r="C31" s="157">
        <v>0</v>
      </c>
      <c r="D31" s="157">
        <v>0</v>
      </c>
      <c r="E31" s="157">
        <v>0</v>
      </c>
      <c r="F31" s="157">
        <v>0</v>
      </c>
      <c r="G31" s="157">
        <v>0</v>
      </c>
      <c r="H31" s="157">
        <v>0</v>
      </c>
      <c r="I31" s="157">
        <v>0</v>
      </c>
      <c r="J31" s="157">
        <v>0</v>
      </c>
      <c r="K31" s="157">
        <v>0</v>
      </c>
      <c r="L31" s="157">
        <v>0</v>
      </c>
      <c r="M31" s="204"/>
      <c r="N31" s="136"/>
      <c r="O31" s="136"/>
      <c r="P31" s="136"/>
      <c r="Q31" s="158"/>
      <c r="R31" s="158"/>
      <c r="S31" s="158"/>
      <c r="T31" s="158"/>
      <c r="U31" s="158"/>
      <c r="V31" s="158"/>
      <c r="W31" s="158"/>
    </row>
    <row r="32" spans="1:24" ht="20.149999999999999" customHeight="1">
      <c r="A32" s="58" t="s">
        <v>20</v>
      </c>
      <c r="B32" s="159">
        <v>0</v>
      </c>
      <c r="C32" s="159">
        <v>0</v>
      </c>
      <c r="D32" s="159">
        <v>0</v>
      </c>
      <c r="E32" s="159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36"/>
      <c r="N32" s="136"/>
      <c r="O32" s="136"/>
      <c r="P32" s="136"/>
      <c r="Q32" s="158"/>
      <c r="R32" s="158"/>
      <c r="S32" s="158"/>
      <c r="T32" s="158"/>
      <c r="U32" s="158"/>
      <c r="V32" s="158"/>
      <c r="W32" s="158"/>
    </row>
    <row r="33" spans="1:24" ht="20.149999999999999" customHeight="1">
      <c r="A33" s="58" t="s">
        <v>21</v>
      </c>
      <c r="B33" s="159">
        <v>0</v>
      </c>
      <c r="C33" s="159">
        <v>0</v>
      </c>
      <c r="D33" s="159">
        <v>0</v>
      </c>
      <c r="E33" s="159">
        <v>0</v>
      </c>
      <c r="F33" s="159">
        <v>0</v>
      </c>
      <c r="G33" s="159">
        <v>0</v>
      </c>
      <c r="H33" s="159">
        <v>0</v>
      </c>
      <c r="I33" s="159">
        <v>0</v>
      </c>
      <c r="J33" s="159">
        <v>0</v>
      </c>
      <c r="K33" s="159">
        <v>0</v>
      </c>
      <c r="L33" s="159">
        <v>0</v>
      </c>
      <c r="M33" s="136"/>
      <c r="N33" s="136"/>
      <c r="O33" s="136"/>
      <c r="P33" s="136"/>
      <c r="Q33" s="158"/>
      <c r="R33" s="158"/>
      <c r="S33" s="158"/>
      <c r="T33" s="158"/>
      <c r="U33" s="158"/>
      <c r="V33" s="158"/>
      <c r="W33" s="158"/>
    </row>
    <row r="34" spans="1:24" s="10" customFormat="1" ht="20.149999999999999" customHeight="1">
      <c r="A34" s="31" t="s">
        <v>22</v>
      </c>
      <c r="B34" s="138">
        <f>SUM(B30:B33)</f>
        <v>0</v>
      </c>
      <c r="C34" s="138">
        <f t="shared" ref="C34" si="15">SUM(C30:C33)</f>
        <v>2</v>
      </c>
      <c r="D34" s="138">
        <f t="shared" ref="D34" si="16">SUM(D30:D33)</f>
        <v>2</v>
      </c>
      <c r="E34" s="138">
        <f t="shared" ref="E34" si="17">SUM(E30:E33)</f>
        <v>0</v>
      </c>
      <c r="F34" s="138">
        <f t="shared" ref="F34" si="18">SUM(F30:F33)</f>
        <v>2</v>
      </c>
      <c r="G34" s="169"/>
      <c r="H34" s="151"/>
      <c r="I34" s="138">
        <f t="shared" ref="I34" si="19">SUM(I30:I33)</f>
        <v>14</v>
      </c>
      <c r="J34" s="138">
        <f t="shared" ref="J34" si="20">SUM(J30:J33)</f>
        <v>1</v>
      </c>
      <c r="K34" s="138">
        <f t="shared" ref="K34" si="21">SUM(K30:K33)</f>
        <v>13</v>
      </c>
      <c r="L34" s="138">
        <f t="shared" ref="L34" si="22">SUM(L30:L33)</f>
        <v>0</v>
      </c>
      <c r="M34" s="140"/>
      <c r="N34" s="140"/>
      <c r="O34" s="140"/>
      <c r="P34" s="140"/>
      <c r="Q34" s="160"/>
      <c r="R34" s="160"/>
      <c r="S34" s="160"/>
      <c r="T34" s="160"/>
      <c r="U34" s="160"/>
      <c r="V34" s="160"/>
      <c r="W34" s="160"/>
      <c r="X34" s="2"/>
    </row>
    <row r="35" spans="1:24" ht="20.149999999999999" customHeight="1"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36"/>
      <c r="N35" s="136"/>
      <c r="O35" s="136"/>
      <c r="P35" s="136"/>
      <c r="Q35" s="158"/>
      <c r="R35" s="158"/>
      <c r="S35" s="158"/>
      <c r="T35" s="158"/>
      <c r="U35" s="158"/>
      <c r="V35" s="158"/>
      <c r="W35" s="158"/>
    </row>
    <row r="36" spans="1:24" ht="20.149999999999999" customHeight="1">
      <c r="A36" s="32" t="s">
        <v>82</v>
      </c>
      <c r="B36" s="150"/>
      <c r="C36" s="151"/>
      <c r="D36" s="154"/>
      <c r="E36" s="150"/>
      <c r="F36" s="151"/>
      <c r="G36" s="150"/>
      <c r="H36" s="151"/>
      <c r="I36" s="169"/>
      <c r="J36" s="151"/>
      <c r="K36" s="151"/>
      <c r="L36" s="152"/>
      <c r="M36" s="136"/>
      <c r="N36" s="136"/>
      <c r="O36" s="136"/>
      <c r="P36" s="136"/>
      <c r="Q36" s="158"/>
      <c r="R36" s="158"/>
      <c r="S36" s="158"/>
      <c r="T36" s="158"/>
      <c r="U36" s="158"/>
      <c r="V36" s="158"/>
      <c r="W36" s="158"/>
    </row>
    <row r="37" spans="1:24" ht="20.149999999999999" customHeight="1">
      <c r="A37" s="58" t="s">
        <v>18</v>
      </c>
      <c r="B37" s="157">
        <v>4</v>
      </c>
      <c r="C37" s="157">
        <v>36</v>
      </c>
      <c r="D37" s="157">
        <v>40</v>
      </c>
      <c r="E37" s="157">
        <v>4</v>
      </c>
      <c r="F37" s="157">
        <v>35</v>
      </c>
      <c r="G37" s="157">
        <v>7400</v>
      </c>
      <c r="H37" s="157">
        <v>13443</v>
      </c>
      <c r="I37" s="157">
        <v>500</v>
      </c>
      <c r="J37" s="157">
        <v>5</v>
      </c>
      <c r="K37" s="157">
        <v>495</v>
      </c>
      <c r="L37" s="157">
        <v>0</v>
      </c>
      <c r="M37" s="136"/>
      <c r="N37" s="136"/>
      <c r="O37" s="136"/>
      <c r="P37" s="136"/>
      <c r="Q37" s="158"/>
      <c r="R37" s="158"/>
      <c r="S37" s="158"/>
      <c r="T37" s="158"/>
      <c r="U37" s="158"/>
      <c r="V37" s="158"/>
      <c r="W37" s="158"/>
    </row>
    <row r="38" spans="1:24" ht="20.149999999999999" customHeight="1">
      <c r="A38" s="58" t="s">
        <v>19</v>
      </c>
      <c r="B38" s="157">
        <v>0</v>
      </c>
      <c r="C38" s="157">
        <v>46</v>
      </c>
      <c r="D38" s="157">
        <v>46</v>
      </c>
      <c r="E38" s="157">
        <v>0</v>
      </c>
      <c r="F38" s="157">
        <v>45</v>
      </c>
      <c r="G38" s="157">
        <v>0</v>
      </c>
      <c r="H38" s="157">
        <v>4182</v>
      </c>
      <c r="I38" s="157">
        <v>188</v>
      </c>
      <c r="J38" s="157">
        <v>8</v>
      </c>
      <c r="K38" s="157">
        <v>180</v>
      </c>
      <c r="L38" s="157">
        <v>0</v>
      </c>
      <c r="M38" s="136"/>
      <c r="N38" s="136"/>
      <c r="O38" s="136"/>
      <c r="P38" s="136"/>
      <c r="Q38" s="158"/>
      <c r="R38" s="158"/>
      <c r="S38" s="158"/>
      <c r="T38" s="158"/>
      <c r="U38" s="158"/>
      <c r="V38" s="158"/>
      <c r="W38" s="158"/>
    </row>
    <row r="39" spans="1:24" ht="20.149999999999999" customHeight="1">
      <c r="A39" s="58" t="s">
        <v>20</v>
      </c>
      <c r="B39" s="159">
        <v>16</v>
      </c>
      <c r="C39" s="159">
        <v>1548</v>
      </c>
      <c r="D39" s="159">
        <v>1564</v>
      </c>
      <c r="E39" s="159">
        <v>8</v>
      </c>
      <c r="F39" s="159">
        <v>1431</v>
      </c>
      <c r="G39" s="159">
        <v>4519</v>
      </c>
      <c r="H39" s="159">
        <v>6563</v>
      </c>
      <c r="I39" s="159">
        <v>9428</v>
      </c>
      <c r="J39" s="159">
        <v>38</v>
      </c>
      <c r="K39" s="159">
        <v>6166</v>
      </c>
      <c r="L39" s="159">
        <v>3224</v>
      </c>
      <c r="M39" s="136"/>
      <c r="N39" s="136"/>
      <c r="O39" s="136"/>
      <c r="P39" s="136"/>
      <c r="Q39" s="158"/>
      <c r="R39" s="158"/>
      <c r="S39" s="158"/>
      <c r="T39" s="158"/>
      <c r="U39" s="158"/>
      <c r="V39" s="158"/>
      <c r="W39" s="158"/>
    </row>
    <row r="40" spans="1:24" ht="20.149999999999999" customHeight="1">
      <c r="A40" s="58" t="s">
        <v>21</v>
      </c>
      <c r="B40" s="159">
        <v>9</v>
      </c>
      <c r="C40" s="159">
        <v>203</v>
      </c>
      <c r="D40" s="159">
        <v>212</v>
      </c>
      <c r="E40" s="159">
        <v>9</v>
      </c>
      <c r="F40" s="159">
        <v>175</v>
      </c>
      <c r="G40" s="159">
        <v>4500</v>
      </c>
      <c r="H40" s="159">
        <v>8640</v>
      </c>
      <c r="I40" s="159">
        <v>1553</v>
      </c>
      <c r="J40" s="159">
        <v>13</v>
      </c>
      <c r="K40" s="159">
        <v>1540</v>
      </c>
      <c r="L40" s="159">
        <v>0</v>
      </c>
      <c r="M40" s="136"/>
      <c r="N40" s="136"/>
      <c r="O40" s="136"/>
      <c r="P40" s="136"/>
      <c r="Q40" s="158"/>
      <c r="R40" s="158"/>
      <c r="S40" s="158"/>
      <c r="T40" s="158"/>
      <c r="U40" s="158"/>
      <c r="V40" s="158"/>
      <c r="W40" s="158"/>
    </row>
    <row r="41" spans="1:24" s="10" customFormat="1" ht="20.149999999999999" customHeight="1">
      <c r="A41" s="31" t="s">
        <v>22</v>
      </c>
      <c r="B41" s="138">
        <f>SUM(B37:B40)</f>
        <v>29</v>
      </c>
      <c r="C41" s="138">
        <f t="shared" ref="C41" si="23">SUM(C37:C40)</f>
        <v>1833</v>
      </c>
      <c r="D41" s="138">
        <f t="shared" ref="D41" si="24">SUM(D37:D40)</f>
        <v>1862</v>
      </c>
      <c r="E41" s="138">
        <f t="shared" ref="E41" si="25">SUM(E37:E40)</f>
        <v>21</v>
      </c>
      <c r="F41" s="138">
        <f t="shared" ref="F41" si="26">SUM(F37:F40)</f>
        <v>1686</v>
      </c>
      <c r="G41" s="169"/>
      <c r="H41" s="151"/>
      <c r="I41" s="138">
        <f t="shared" ref="I41" si="27">SUM(I37:I40)</f>
        <v>11669</v>
      </c>
      <c r="J41" s="138">
        <f t="shared" ref="J41" si="28">SUM(J37:J40)</f>
        <v>64</v>
      </c>
      <c r="K41" s="138">
        <f t="shared" ref="K41" si="29">SUM(K37:K40)</f>
        <v>8381</v>
      </c>
      <c r="L41" s="138">
        <f t="shared" ref="L41" si="30">SUM(L37:L40)</f>
        <v>3224</v>
      </c>
      <c r="M41" s="140"/>
      <c r="N41" s="140"/>
      <c r="O41" s="140"/>
      <c r="P41" s="140"/>
      <c r="Q41" s="160"/>
      <c r="R41" s="160"/>
      <c r="S41" s="160"/>
      <c r="T41" s="160"/>
      <c r="U41" s="160"/>
      <c r="V41" s="160"/>
      <c r="W41" s="160"/>
      <c r="X41" s="2"/>
    </row>
    <row r="42" spans="1:24" ht="20.149999999999999" customHeight="1"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36"/>
      <c r="N42" s="136"/>
      <c r="O42" s="136"/>
      <c r="P42" s="136"/>
      <c r="Q42" s="158"/>
      <c r="R42" s="158"/>
      <c r="S42" s="158"/>
      <c r="T42" s="158"/>
      <c r="U42" s="158"/>
      <c r="V42" s="158"/>
      <c r="W42" s="158"/>
    </row>
    <row r="43" spans="1:24" ht="20.149999999999999" customHeight="1">
      <c r="A43" s="32" t="s">
        <v>83</v>
      </c>
      <c r="B43" s="150"/>
      <c r="C43" s="151"/>
      <c r="D43" s="154"/>
      <c r="E43" s="150"/>
      <c r="F43" s="151"/>
      <c r="G43" s="150"/>
      <c r="H43" s="151"/>
      <c r="I43" s="169"/>
      <c r="J43" s="151"/>
      <c r="K43" s="151"/>
      <c r="L43" s="152"/>
      <c r="M43" s="136"/>
      <c r="N43" s="136"/>
      <c r="O43" s="136"/>
      <c r="P43" s="136"/>
      <c r="Q43" s="158"/>
      <c r="R43" s="158"/>
      <c r="S43" s="158"/>
      <c r="T43" s="158"/>
      <c r="U43" s="158"/>
      <c r="V43" s="158"/>
      <c r="W43" s="158"/>
    </row>
    <row r="44" spans="1:24" ht="20.149999999999999" customHeight="1">
      <c r="A44" s="58" t="s">
        <v>18</v>
      </c>
      <c r="B44" s="157">
        <v>61</v>
      </c>
      <c r="C44" s="157">
        <v>224</v>
      </c>
      <c r="D44" s="157">
        <v>285</v>
      </c>
      <c r="E44" s="157">
        <v>61</v>
      </c>
      <c r="F44" s="157">
        <v>219</v>
      </c>
      <c r="G44" s="157">
        <v>1713</v>
      </c>
      <c r="H44" s="157">
        <v>2713</v>
      </c>
      <c r="I44" s="157">
        <v>699</v>
      </c>
      <c r="J44" s="157">
        <v>14</v>
      </c>
      <c r="K44" s="157">
        <v>685</v>
      </c>
      <c r="L44" s="157">
        <v>0</v>
      </c>
      <c r="M44" s="136"/>
      <c r="N44" s="136"/>
      <c r="O44" s="136"/>
      <c r="P44" s="136"/>
      <c r="Q44" s="158"/>
      <c r="R44" s="158"/>
      <c r="S44" s="158"/>
      <c r="T44" s="158"/>
      <c r="U44" s="158"/>
      <c r="V44" s="158"/>
      <c r="W44" s="158"/>
    </row>
    <row r="45" spans="1:24" ht="20.149999999999999" customHeight="1">
      <c r="A45" s="58" t="s">
        <v>19</v>
      </c>
      <c r="B45" s="157">
        <v>0</v>
      </c>
      <c r="C45" s="157">
        <v>102</v>
      </c>
      <c r="D45" s="157">
        <v>102</v>
      </c>
      <c r="E45" s="157">
        <v>0</v>
      </c>
      <c r="F45" s="157">
        <v>101</v>
      </c>
      <c r="G45" s="157">
        <v>0</v>
      </c>
      <c r="H45" s="157">
        <v>3418</v>
      </c>
      <c r="I45" s="157">
        <v>345</v>
      </c>
      <c r="J45" s="157">
        <v>14</v>
      </c>
      <c r="K45" s="157">
        <v>331</v>
      </c>
      <c r="L45" s="157">
        <v>0</v>
      </c>
      <c r="M45" s="136"/>
      <c r="N45" s="136"/>
      <c r="O45" s="136"/>
      <c r="P45" s="136"/>
      <c r="Q45" s="158"/>
      <c r="R45" s="158"/>
      <c r="S45" s="158"/>
      <c r="T45" s="158"/>
      <c r="U45" s="158"/>
      <c r="V45" s="158"/>
      <c r="W45" s="158"/>
    </row>
    <row r="46" spans="1:24" ht="20.149999999999999" customHeight="1">
      <c r="A46" s="58" t="s">
        <v>20</v>
      </c>
      <c r="B46" s="159">
        <v>14</v>
      </c>
      <c r="C46" s="159">
        <v>803</v>
      </c>
      <c r="D46" s="159">
        <v>817</v>
      </c>
      <c r="E46" s="159">
        <v>12</v>
      </c>
      <c r="F46" s="159">
        <v>609</v>
      </c>
      <c r="G46" s="159">
        <v>1724</v>
      </c>
      <c r="H46" s="159">
        <v>3172</v>
      </c>
      <c r="I46" s="159">
        <v>1952</v>
      </c>
      <c r="J46" s="159">
        <v>59</v>
      </c>
      <c r="K46" s="159">
        <v>1850</v>
      </c>
      <c r="L46" s="159">
        <v>43</v>
      </c>
      <c r="M46" s="136"/>
      <c r="N46" s="136"/>
      <c r="O46" s="136"/>
      <c r="P46" s="136"/>
      <c r="Q46" s="158"/>
      <c r="R46" s="158"/>
      <c r="S46" s="158"/>
      <c r="T46" s="158"/>
      <c r="U46" s="158"/>
      <c r="V46" s="158"/>
      <c r="W46" s="158"/>
    </row>
    <row r="47" spans="1:24" ht="20.149999999999999" customHeight="1">
      <c r="A47" s="58" t="s">
        <v>21</v>
      </c>
      <c r="B47" s="159">
        <v>298</v>
      </c>
      <c r="C47" s="159">
        <v>1273</v>
      </c>
      <c r="D47" s="159">
        <v>1571</v>
      </c>
      <c r="E47" s="159">
        <v>294</v>
      </c>
      <c r="F47" s="159">
        <v>1097</v>
      </c>
      <c r="G47" s="159">
        <v>1950</v>
      </c>
      <c r="H47" s="159">
        <v>4055</v>
      </c>
      <c r="I47" s="159">
        <v>5022</v>
      </c>
      <c r="J47" s="159">
        <v>22</v>
      </c>
      <c r="K47" s="159">
        <v>5000</v>
      </c>
      <c r="L47" s="159">
        <v>0</v>
      </c>
      <c r="M47" s="136"/>
      <c r="N47" s="136"/>
      <c r="O47" s="136"/>
      <c r="P47" s="136"/>
      <c r="Q47" s="158"/>
      <c r="R47" s="158"/>
      <c r="S47" s="158"/>
      <c r="T47" s="158"/>
      <c r="U47" s="158"/>
      <c r="V47" s="158"/>
      <c r="W47" s="158"/>
    </row>
    <row r="48" spans="1:24" s="10" customFormat="1" ht="20.149999999999999" customHeight="1">
      <c r="A48" s="31" t="s">
        <v>22</v>
      </c>
      <c r="B48" s="138">
        <f>SUM(B44:B47)</f>
        <v>373</v>
      </c>
      <c r="C48" s="138">
        <f t="shared" ref="C48" si="31">SUM(C44:C47)</f>
        <v>2402</v>
      </c>
      <c r="D48" s="138">
        <f t="shared" ref="D48" si="32">SUM(D44:D47)</f>
        <v>2775</v>
      </c>
      <c r="E48" s="138">
        <f t="shared" ref="E48" si="33">SUM(E44:E47)</f>
        <v>367</v>
      </c>
      <c r="F48" s="138">
        <f t="shared" ref="F48" si="34">SUM(F44:F47)</f>
        <v>2026</v>
      </c>
      <c r="G48" s="169"/>
      <c r="H48" s="151"/>
      <c r="I48" s="138">
        <f t="shared" ref="I48" si="35">SUM(I44:I47)</f>
        <v>8018</v>
      </c>
      <c r="J48" s="138">
        <f t="shared" ref="J48" si="36">SUM(J44:J47)</f>
        <v>109</v>
      </c>
      <c r="K48" s="138">
        <f t="shared" ref="K48" si="37">SUM(K44:K47)</f>
        <v>7866</v>
      </c>
      <c r="L48" s="138">
        <f t="shared" ref="L48" si="38">SUM(L44:L47)</f>
        <v>43</v>
      </c>
      <c r="M48" s="140"/>
      <c r="N48" s="140"/>
      <c r="O48" s="140"/>
      <c r="P48" s="140"/>
      <c r="Q48" s="160"/>
      <c r="R48" s="160"/>
      <c r="S48" s="160"/>
      <c r="T48" s="160"/>
      <c r="U48" s="160"/>
      <c r="V48" s="160"/>
      <c r="W48" s="160"/>
      <c r="X48" s="2"/>
    </row>
    <row r="49" spans="1:24" ht="20.149999999999999" customHeight="1"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36"/>
      <c r="N49" s="136"/>
      <c r="O49" s="136"/>
      <c r="P49" s="136"/>
      <c r="Q49" s="158"/>
      <c r="R49" s="158"/>
      <c r="S49" s="158"/>
      <c r="T49" s="158"/>
      <c r="U49" s="158"/>
      <c r="V49" s="158"/>
      <c r="W49" s="158"/>
    </row>
    <row r="50" spans="1:24" ht="20.149999999999999" customHeight="1">
      <c r="A50" s="32" t="s">
        <v>201</v>
      </c>
      <c r="B50" s="150"/>
      <c r="C50" s="151"/>
      <c r="D50" s="154"/>
      <c r="E50" s="150"/>
      <c r="F50" s="151"/>
      <c r="G50" s="150"/>
      <c r="H50" s="151"/>
      <c r="I50" s="169"/>
      <c r="J50" s="151"/>
      <c r="K50" s="151"/>
      <c r="L50" s="152"/>
      <c r="M50" s="136"/>
      <c r="N50" s="136"/>
      <c r="O50" s="136"/>
      <c r="P50" s="136"/>
      <c r="Q50" s="158"/>
      <c r="R50" s="158"/>
      <c r="S50" s="158"/>
      <c r="T50" s="158"/>
      <c r="U50" s="158"/>
      <c r="V50" s="158"/>
      <c r="W50" s="158"/>
    </row>
    <row r="51" spans="1:24" ht="20.149999999999999" customHeight="1">
      <c r="A51" s="58" t="s">
        <v>18</v>
      </c>
      <c r="B51" s="157">
        <v>88</v>
      </c>
      <c r="C51" s="157">
        <v>406</v>
      </c>
      <c r="D51" s="157">
        <v>494</v>
      </c>
      <c r="E51" s="157">
        <v>85</v>
      </c>
      <c r="F51" s="157">
        <v>386</v>
      </c>
      <c r="G51" s="157">
        <v>7214</v>
      </c>
      <c r="H51" s="157">
        <v>12395</v>
      </c>
      <c r="I51" s="157">
        <v>5398</v>
      </c>
      <c r="J51" s="157">
        <v>20</v>
      </c>
      <c r="K51" s="157">
        <v>5378</v>
      </c>
      <c r="L51" s="157">
        <v>0</v>
      </c>
      <c r="M51" s="136"/>
      <c r="N51" s="136"/>
      <c r="O51" s="136"/>
      <c r="P51" s="136"/>
      <c r="Q51" s="158"/>
      <c r="R51" s="158"/>
      <c r="S51" s="158"/>
      <c r="T51" s="158"/>
      <c r="U51" s="158"/>
      <c r="V51" s="158"/>
      <c r="W51" s="158"/>
    </row>
    <row r="52" spans="1:24" ht="20.149999999999999" customHeight="1">
      <c r="A52" s="58" t="s">
        <v>19</v>
      </c>
      <c r="B52" s="157">
        <v>0</v>
      </c>
      <c r="C52" s="157">
        <v>59</v>
      </c>
      <c r="D52" s="157">
        <v>59</v>
      </c>
      <c r="E52" s="157">
        <v>0</v>
      </c>
      <c r="F52" s="157">
        <v>59</v>
      </c>
      <c r="G52" s="157">
        <v>0</v>
      </c>
      <c r="H52" s="157">
        <v>25966</v>
      </c>
      <c r="I52" s="157">
        <v>1532</v>
      </c>
      <c r="J52" s="157">
        <v>24</v>
      </c>
      <c r="K52" s="157">
        <v>1508</v>
      </c>
      <c r="L52" s="157">
        <v>0</v>
      </c>
      <c r="M52" s="136"/>
      <c r="N52" s="136"/>
      <c r="O52" s="136"/>
      <c r="P52" s="136"/>
      <c r="Q52" s="158"/>
      <c r="R52" s="158"/>
      <c r="S52" s="158"/>
      <c r="T52" s="158"/>
      <c r="U52" s="158"/>
      <c r="V52" s="158"/>
      <c r="W52" s="158"/>
    </row>
    <row r="53" spans="1:24" ht="20.149999999999999" customHeight="1">
      <c r="A53" s="58" t="s">
        <v>20</v>
      </c>
      <c r="B53" s="159">
        <v>41</v>
      </c>
      <c r="C53" s="159">
        <v>9729</v>
      </c>
      <c r="D53" s="159">
        <v>9770</v>
      </c>
      <c r="E53" s="159">
        <v>39</v>
      </c>
      <c r="F53" s="159">
        <v>9193</v>
      </c>
      <c r="G53" s="159">
        <v>15343</v>
      </c>
      <c r="H53" s="159">
        <v>27183</v>
      </c>
      <c r="I53" s="159">
        <v>250492</v>
      </c>
      <c r="J53" s="159">
        <v>751</v>
      </c>
      <c r="K53" s="159">
        <v>219682</v>
      </c>
      <c r="L53" s="159">
        <v>30059</v>
      </c>
      <c r="M53" s="136"/>
      <c r="N53" s="136"/>
      <c r="O53" s="136"/>
      <c r="P53" s="136"/>
      <c r="Q53" s="158"/>
      <c r="R53" s="158"/>
      <c r="S53" s="158"/>
      <c r="T53" s="158"/>
      <c r="U53" s="158"/>
      <c r="V53" s="158"/>
      <c r="W53" s="158"/>
    </row>
    <row r="54" spans="1:24" s="80" customFormat="1" ht="20.149999999999999" customHeight="1">
      <c r="A54" s="53" t="s">
        <v>21</v>
      </c>
      <c r="B54" s="159">
        <v>55</v>
      </c>
      <c r="C54" s="159">
        <v>1297</v>
      </c>
      <c r="D54" s="159">
        <v>1352</v>
      </c>
      <c r="E54" s="159">
        <v>55</v>
      </c>
      <c r="F54" s="159">
        <v>1249</v>
      </c>
      <c r="G54" s="159">
        <v>9500</v>
      </c>
      <c r="H54" s="159">
        <v>18349</v>
      </c>
      <c r="I54" s="159">
        <v>23440</v>
      </c>
      <c r="J54" s="159">
        <v>240</v>
      </c>
      <c r="K54" s="159">
        <v>23200</v>
      </c>
      <c r="L54" s="159">
        <v>0</v>
      </c>
      <c r="M54" s="205"/>
      <c r="N54" s="205"/>
      <c r="O54" s="205"/>
      <c r="P54" s="205"/>
      <c r="Q54" s="200"/>
      <c r="R54" s="200"/>
      <c r="S54" s="200"/>
      <c r="T54" s="200"/>
      <c r="U54" s="200"/>
      <c r="V54" s="200"/>
      <c r="W54" s="200"/>
    </row>
    <row r="55" spans="1:24" s="10" customFormat="1" ht="20.149999999999999" customHeight="1">
      <c r="A55" s="31" t="s">
        <v>22</v>
      </c>
      <c r="B55" s="138">
        <f>SUM(B51:B54)</f>
        <v>184</v>
      </c>
      <c r="C55" s="138">
        <f t="shared" ref="C55" si="39">SUM(C51:C54)</f>
        <v>11491</v>
      </c>
      <c r="D55" s="138">
        <f t="shared" ref="D55" si="40">SUM(D51:D54)</f>
        <v>11675</v>
      </c>
      <c r="E55" s="138">
        <f t="shared" ref="E55" si="41">SUM(E51:E54)</f>
        <v>179</v>
      </c>
      <c r="F55" s="138">
        <f t="shared" ref="F55" si="42">SUM(F51:F54)</f>
        <v>10887</v>
      </c>
      <c r="G55" s="169"/>
      <c r="H55" s="151"/>
      <c r="I55" s="138">
        <f t="shared" ref="I55" si="43">SUM(I51:I54)</f>
        <v>280862</v>
      </c>
      <c r="J55" s="138">
        <f t="shared" ref="J55" si="44">SUM(J51:J54)</f>
        <v>1035</v>
      </c>
      <c r="K55" s="138">
        <f t="shared" ref="K55" si="45">SUM(K51:K54)</f>
        <v>249768</v>
      </c>
      <c r="L55" s="138">
        <f t="shared" ref="L55" si="46">SUM(L51:L54)</f>
        <v>30059</v>
      </c>
      <c r="M55" s="140"/>
      <c r="N55" s="140"/>
      <c r="O55" s="140"/>
      <c r="P55" s="140"/>
      <c r="Q55" s="160"/>
      <c r="R55" s="160"/>
      <c r="S55" s="160"/>
      <c r="T55" s="160"/>
      <c r="U55" s="160"/>
      <c r="V55" s="160"/>
      <c r="W55" s="160"/>
      <c r="X55" s="2"/>
    </row>
    <row r="56" spans="1:24" ht="20.149999999999999" customHeight="1"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36"/>
      <c r="N56" s="136"/>
      <c r="O56" s="136"/>
      <c r="P56" s="136"/>
      <c r="Q56" s="158"/>
      <c r="R56" s="158"/>
      <c r="S56" s="158"/>
      <c r="T56" s="158"/>
      <c r="U56" s="158"/>
      <c r="V56" s="158"/>
      <c r="W56" s="158"/>
    </row>
    <row r="57" spans="1:24" ht="20.149999999999999" customHeight="1">
      <c r="A57" s="32" t="s">
        <v>202</v>
      </c>
      <c r="B57" s="150"/>
      <c r="C57" s="151"/>
      <c r="D57" s="154"/>
      <c r="E57" s="150"/>
      <c r="F57" s="151"/>
      <c r="G57" s="150"/>
      <c r="H57" s="151"/>
      <c r="I57" s="169"/>
      <c r="J57" s="151"/>
      <c r="K57" s="151"/>
      <c r="L57" s="152"/>
      <c r="M57" s="136"/>
      <c r="N57" s="136"/>
      <c r="O57" s="136"/>
      <c r="P57" s="136"/>
      <c r="Q57" s="158"/>
      <c r="R57" s="158"/>
      <c r="S57" s="158"/>
      <c r="T57" s="158"/>
      <c r="U57" s="158"/>
      <c r="V57" s="158"/>
      <c r="W57" s="158"/>
    </row>
    <row r="58" spans="1:24" ht="20.149999999999999" customHeight="1">
      <c r="A58" s="58" t="s">
        <v>18</v>
      </c>
      <c r="B58" s="157">
        <v>0</v>
      </c>
      <c r="C58" s="157">
        <v>16</v>
      </c>
      <c r="D58" s="157">
        <v>16</v>
      </c>
      <c r="E58" s="157">
        <v>0</v>
      </c>
      <c r="F58" s="157">
        <v>16</v>
      </c>
      <c r="G58" s="157">
        <v>0</v>
      </c>
      <c r="H58" s="157">
        <v>13300</v>
      </c>
      <c r="I58" s="157">
        <v>213</v>
      </c>
      <c r="J58" s="157">
        <v>1</v>
      </c>
      <c r="K58" s="157">
        <v>212</v>
      </c>
      <c r="L58" s="157">
        <v>0</v>
      </c>
      <c r="M58" s="136"/>
      <c r="N58" s="136"/>
      <c r="O58" s="136"/>
      <c r="P58" s="136"/>
      <c r="Q58" s="158"/>
      <c r="R58" s="158"/>
      <c r="S58" s="158"/>
      <c r="T58" s="158"/>
      <c r="U58" s="158"/>
      <c r="V58" s="158"/>
      <c r="W58" s="158"/>
    </row>
    <row r="59" spans="1:24" ht="20.149999999999999" customHeight="1">
      <c r="A59" s="58" t="s">
        <v>19</v>
      </c>
      <c r="B59" s="157">
        <v>0</v>
      </c>
      <c r="C59" s="157">
        <v>5</v>
      </c>
      <c r="D59" s="157">
        <v>5</v>
      </c>
      <c r="E59" s="157">
        <v>0</v>
      </c>
      <c r="F59" s="157">
        <v>5</v>
      </c>
      <c r="G59" s="157">
        <v>0</v>
      </c>
      <c r="H59" s="157">
        <v>42800</v>
      </c>
      <c r="I59" s="157">
        <v>214</v>
      </c>
      <c r="J59" s="157">
        <v>5</v>
      </c>
      <c r="K59" s="157">
        <v>209</v>
      </c>
      <c r="L59" s="157">
        <v>0</v>
      </c>
      <c r="M59" s="136"/>
      <c r="N59" s="136"/>
      <c r="O59" s="136"/>
      <c r="P59" s="136"/>
      <c r="Q59" s="158"/>
      <c r="R59" s="158"/>
      <c r="S59" s="158"/>
      <c r="T59" s="158"/>
      <c r="U59" s="158"/>
      <c r="V59" s="158"/>
      <c r="W59" s="158"/>
    </row>
    <row r="60" spans="1:24" ht="20.149999999999999" customHeight="1">
      <c r="A60" s="58" t="s">
        <v>20</v>
      </c>
      <c r="B60" s="159">
        <v>24</v>
      </c>
      <c r="C60" s="159">
        <v>8581</v>
      </c>
      <c r="D60" s="159">
        <v>8605</v>
      </c>
      <c r="E60" s="159">
        <v>23</v>
      </c>
      <c r="F60" s="159">
        <v>7852</v>
      </c>
      <c r="G60" s="159">
        <v>11714</v>
      </c>
      <c r="H60" s="159">
        <v>27480</v>
      </c>
      <c r="I60" s="159">
        <v>216042</v>
      </c>
      <c r="J60" s="159">
        <v>648</v>
      </c>
      <c r="K60" s="159">
        <v>193790</v>
      </c>
      <c r="L60" s="159">
        <v>21604</v>
      </c>
      <c r="M60" s="136"/>
      <c r="N60" s="136"/>
      <c r="O60" s="136"/>
      <c r="P60" s="136"/>
      <c r="Q60" s="158"/>
      <c r="R60" s="158"/>
      <c r="S60" s="158"/>
      <c r="T60" s="158"/>
      <c r="U60" s="158"/>
      <c r="V60" s="158"/>
      <c r="W60" s="158"/>
    </row>
    <row r="61" spans="1:24" s="80" customFormat="1" ht="20.149999999999999" customHeight="1">
      <c r="A61" s="53" t="s">
        <v>21</v>
      </c>
      <c r="B61" s="159">
        <v>1</v>
      </c>
      <c r="C61" s="159">
        <v>578</v>
      </c>
      <c r="D61" s="159">
        <v>579</v>
      </c>
      <c r="E61" s="159">
        <v>1</v>
      </c>
      <c r="F61" s="159">
        <v>556</v>
      </c>
      <c r="G61" s="159">
        <v>8500</v>
      </c>
      <c r="H61" s="159">
        <v>17860</v>
      </c>
      <c r="I61" s="159">
        <v>9939</v>
      </c>
      <c r="J61" s="159">
        <v>39</v>
      </c>
      <c r="K61" s="159">
        <v>9900</v>
      </c>
      <c r="L61" s="159">
        <v>0</v>
      </c>
      <c r="M61" s="205"/>
      <c r="N61" s="205"/>
      <c r="O61" s="205"/>
      <c r="P61" s="205"/>
      <c r="Q61" s="200"/>
      <c r="R61" s="200"/>
      <c r="S61" s="200"/>
      <c r="T61" s="200"/>
      <c r="U61" s="200"/>
      <c r="V61" s="200"/>
      <c r="W61" s="200"/>
    </row>
    <row r="62" spans="1:24" s="10" customFormat="1" ht="20.149999999999999" customHeight="1">
      <c r="A62" s="31" t="s">
        <v>22</v>
      </c>
      <c r="B62" s="138">
        <f>SUM(B58:B61)</f>
        <v>25</v>
      </c>
      <c r="C62" s="138">
        <f t="shared" ref="C62" si="47">SUM(C58:C61)</f>
        <v>9180</v>
      </c>
      <c r="D62" s="138">
        <f t="shared" ref="D62" si="48">SUM(D58:D61)</f>
        <v>9205</v>
      </c>
      <c r="E62" s="138">
        <f t="shared" ref="E62" si="49">SUM(E58:E61)</f>
        <v>24</v>
      </c>
      <c r="F62" s="138">
        <f t="shared" ref="F62" si="50">SUM(F58:F61)</f>
        <v>8429</v>
      </c>
      <c r="G62" s="157">
        <v>0</v>
      </c>
      <c r="H62" s="157">
        <v>0</v>
      </c>
      <c r="I62" s="138">
        <f t="shared" ref="I62" si="51">SUM(I58:I61)</f>
        <v>226408</v>
      </c>
      <c r="J62" s="138">
        <f t="shared" ref="J62" si="52">SUM(J58:J61)</f>
        <v>693</v>
      </c>
      <c r="K62" s="138">
        <f t="shared" ref="K62" si="53">SUM(K58:K61)</f>
        <v>204111</v>
      </c>
      <c r="L62" s="138">
        <f t="shared" ref="L62" si="54">SUM(L58:L61)</f>
        <v>21604</v>
      </c>
      <c r="M62" s="140"/>
      <c r="N62" s="140"/>
      <c r="O62" s="140"/>
      <c r="P62" s="140"/>
      <c r="Q62" s="160"/>
      <c r="R62" s="160"/>
      <c r="S62" s="160"/>
      <c r="T62" s="160"/>
      <c r="U62" s="160"/>
      <c r="V62" s="160"/>
      <c r="W62" s="160"/>
      <c r="X62" s="2"/>
    </row>
    <row r="63" spans="1:24" s="10" customFormat="1" ht="20.149999999999999" customHeight="1">
      <c r="A63" s="56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40"/>
      <c r="N63" s="140"/>
      <c r="O63" s="140"/>
      <c r="P63" s="140"/>
      <c r="Q63" s="160"/>
      <c r="R63" s="160"/>
      <c r="S63" s="160"/>
      <c r="T63" s="160"/>
      <c r="U63" s="160"/>
      <c r="V63" s="160"/>
      <c r="W63" s="160"/>
      <c r="X63" s="2"/>
    </row>
    <row r="64" spans="1:24" ht="20.149999999999999" customHeight="1">
      <c r="A64" s="32" t="s">
        <v>84</v>
      </c>
      <c r="B64" s="143"/>
      <c r="C64" s="144"/>
      <c r="D64" s="145"/>
      <c r="E64" s="143"/>
      <c r="F64" s="144"/>
      <c r="G64" s="150"/>
      <c r="H64" s="151"/>
      <c r="I64" s="154"/>
      <c r="J64" s="151"/>
      <c r="K64" s="151"/>
      <c r="L64" s="152"/>
      <c r="M64" s="136"/>
      <c r="N64" s="136"/>
      <c r="O64" s="136"/>
      <c r="P64" s="136"/>
      <c r="Q64" s="158"/>
      <c r="R64" s="158"/>
      <c r="S64" s="158"/>
      <c r="T64" s="158"/>
      <c r="U64" s="158"/>
      <c r="V64" s="158"/>
      <c r="W64" s="158"/>
    </row>
    <row r="65" spans="1:24" ht="20.149999999999999" customHeight="1">
      <c r="A65" s="58" t="s">
        <v>18</v>
      </c>
      <c r="B65" s="157">
        <v>11</v>
      </c>
      <c r="C65" s="157">
        <v>78</v>
      </c>
      <c r="D65" s="157">
        <v>89</v>
      </c>
      <c r="E65" s="157">
        <v>11</v>
      </c>
      <c r="F65" s="157">
        <v>75</v>
      </c>
      <c r="G65" s="157">
        <v>5000</v>
      </c>
      <c r="H65" s="157">
        <v>6851</v>
      </c>
      <c r="I65" s="157">
        <v>569</v>
      </c>
      <c r="J65" s="157">
        <v>9</v>
      </c>
      <c r="K65" s="157">
        <v>560</v>
      </c>
      <c r="L65" s="157">
        <v>0</v>
      </c>
      <c r="M65" s="136"/>
      <c r="N65" s="136"/>
      <c r="O65" s="136"/>
      <c r="P65" s="136"/>
      <c r="Q65" s="158"/>
      <c r="R65" s="158"/>
      <c r="S65" s="158"/>
      <c r="T65" s="158"/>
      <c r="U65" s="158"/>
      <c r="V65" s="158"/>
      <c r="W65" s="158"/>
    </row>
    <row r="66" spans="1:24" ht="20.149999999999999" customHeight="1">
      <c r="A66" s="58" t="s">
        <v>19</v>
      </c>
      <c r="B66" s="157">
        <v>0</v>
      </c>
      <c r="C66" s="157">
        <v>7</v>
      </c>
      <c r="D66" s="157">
        <v>7</v>
      </c>
      <c r="E66" s="157">
        <v>0</v>
      </c>
      <c r="F66" s="157">
        <v>7</v>
      </c>
      <c r="G66" s="157">
        <v>0</v>
      </c>
      <c r="H66" s="157">
        <v>7857</v>
      </c>
      <c r="I66" s="157">
        <v>55</v>
      </c>
      <c r="J66" s="157">
        <v>0</v>
      </c>
      <c r="K66" s="157">
        <v>55</v>
      </c>
      <c r="L66" s="157">
        <v>0</v>
      </c>
      <c r="M66" s="136"/>
      <c r="N66" s="136"/>
      <c r="O66" s="136"/>
      <c r="P66" s="136"/>
      <c r="Q66" s="158"/>
      <c r="R66" s="158"/>
      <c r="S66" s="158"/>
      <c r="T66" s="158"/>
      <c r="U66" s="158"/>
      <c r="V66" s="158"/>
      <c r="W66" s="158"/>
    </row>
    <row r="67" spans="1:24" ht="20.149999999999999" customHeight="1">
      <c r="A67" s="58" t="s">
        <v>20</v>
      </c>
      <c r="B67" s="159">
        <v>2</v>
      </c>
      <c r="C67" s="159">
        <v>233</v>
      </c>
      <c r="D67" s="159">
        <v>235</v>
      </c>
      <c r="E67" s="159">
        <v>2</v>
      </c>
      <c r="F67" s="159">
        <v>218</v>
      </c>
      <c r="G67" s="159">
        <v>5900</v>
      </c>
      <c r="H67" s="159">
        <v>11356</v>
      </c>
      <c r="I67" s="159">
        <v>2487</v>
      </c>
      <c r="J67" s="159">
        <v>75</v>
      </c>
      <c r="K67" s="159">
        <v>2288</v>
      </c>
      <c r="L67" s="159">
        <v>124</v>
      </c>
      <c r="M67" s="136"/>
      <c r="N67" s="136"/>
      <c r="O67" s="136"/>
      <c r="P67" s="136"/>
      <c r="Q67" s="158"/>
      <c r="R67" s="158"/>
      <c r="S67" s="158"/>
      <c r="T67" s="158"/>
      <c r="U67" s="158"/>
      <c r="V67" s="158"/>
      <c r="W67" s="158"/>
    </row>
    <row r="68" spans="1:24" ht="20.149999999999999" customHeight="1">
      <c r="A68" s="58" t="s">
        <v>21</v>
      </c>
      <c r="B68" s="159">
        <v>4</v>
      </c>
      <c r="C68" s="159">
        <v>95</v>
      </c>
      <c r="D68" s="159">
        <v>99</v>
      </c>
      <c r="E68" s="159">
        <v>3</v>
      </c>
      <c r="F68" s="159">
        <v>79</v>
      </c>
      <c r="G68" s="159">
        <v>4500</v>
      </c>
      <c r="H68" s="159">
        <v>10383</v>
      </c>
      <c r="I68" s="159">
        <v>834</v>
      </c>
      <c r="J68" s="159">
        <v>4</v>
      </c>
      <c r="K68" s="159">
        <v>830</v>
      </c>
      <c r="L68" s="159">
        <v>0</v>
      </c>
      <c r="M68" s="136"/>
      <c r="N68" s="136"/>
      <c r="O68" s="136"/>
      <c r="P68" s="136"/>
      <c r="Q68" s="158"/>
      <c r="R68" s="158"/>
      <c r="S68" s="158"/>
      <c r="T68" s="158"/>
      <c r="U68" s="158"/>
      <c r="V68" s="158"/>
      <c r="W68" s="158"/>
    </row>
    <row r="69" spans="1:24" s="10" customFormat="1" ht="20.149999999999999" customHeight="1">
      <c r="A69" s="31" t="s">
        <v>22</v>
      </c>
      <c r="B69" s="138">
        <f>SUM(B65:B68)</f>
        <v>17</v>
      </c>
      <c r="C69" s="138">
        <f t="shared" ref="C69" si="55">SUM(C65:C68)</f>
        <v>413</v>
      </c>
      <c r="D69" s="138">
        <f t="shared" ref="D69" si="56">SUM(D65:D68)</f>
        <v>430</v>
      </c>
      <c r="E69" s="138">
        <f t="shared" ref="E69" si="57">SUM(E65:E68)</f>
        <v>16</v>
      </c>
      <c r="F69" s="138">
        <f t="shared" ref="F69" si="58">SUM(F65:F68)</f>
        <v>379</v>
      </c>
      <c r="G69" s="169"/>
      <c r="H69" s="151"/>
      <c r="I69" s="138">
        <f t="shared" ref="I69" si="59">SUM(I65:I68)</f>
        <v>3945</v>
      </c>
      <c r="J69" s="138">
        <f t="shared" ref="J69" si="60">SUM(J65:J68)</f>
        <v>88</v>
      </c>
      <c r="K69" s="138">
        <f t="shared" ref="K69" si="61">SUM(K65:K68)</f>
        <v>3733</v>
      </c>
      <c r="L69" s="138">
        <f t="shared" ref="L69" si="62">SUM(L65:L68)</f>
        <v>124</v>
      </c>
      <c r="M69" s="140"/>
      <c r="N69" s="140"/>
      <c r="O69" s="140"/>
      <c r="P69" s="140"/>
      <c r="Q69" s="160"/>
      <c r="R69" s="160"/>
      <c r="S69" s="160"/>
      <c r="T69" s="160"/>
      <c r="U69" s="160"/>
      <c r="V69" s="160"/>
      <c r="W69" s="160"/>
      <c r="X69" s="2"/>
    </row>
    <row r="70" spans="1:24" ht="20.149999999999999" customHeight="1">
      <c r="B70" s="161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36"/>
      <c r="N70" s="136"/>
      <c r="O70" s="136"/>
      <c r="P70" s="136"/>
      <c r="Q70" s="158"/>
      <c r="R70" s="158"/>
      <c r="S70" s="158"/>
      <c r="T70" s="158"/>
      <c r="U70" s="158"/>
      <c r="V70" s="158"/>
      <c r="W70" s="158"/>
    </row>
    <row r="71" spans="1:24" ht="20.149999999999999" customHeight="1">
      <c r="A71" s="32" t="s">
        <v>85</v>
      </c>
      <c r="B71" s="150"/>
      <c r="C71" s="151"/>
      <c r="D71" s="154"/>
      <c r="E71" s="150"/>
      <c r="F71" s="151"/>
      <c r="G71" s="150"/>
      <c r="H71" s="151"/>
      <c r="I71" s="169"/>
      <c r="J71" s="151"/>
      <c r="K71" s="151"/>
      <c r="L71" s="152"/>
      <c r="M71" s="136"/>
      <c r="N71" s="136"/>
      <c r="O71" s="136"/>
      <c r="P71" s="136"/>
      <c r="Q71" s="158"/>
      <c r="R71" s="158"/>
      <c r="S71" s="158"/>
      <c r="T71" s="158"/>
      <c r="U71" s="158"/>
      <c r="V71" s="158"/>
      <c r="W71" s="158"/>
    </row>
    <row r="72" spans="1:24" ht="20.149999999999999" customHeight="1">
      <c r="A72" s="58" t="s">
        <v>18</v>
      </c>
      <c r="B72" s="157">
        <v>7</v>
      </c>
      <c r="C72" s="157">
        <v>10</v>
      </c>
      <c r="D72" s="157">
        <v>17</v>
      </c>
      <c r="E72" s="157">
        <v>6</v>
      </c>
      <c r="F72" s="157">
        <v>10</v>
      </c>
      <c r="G72" s="157">
        <v>5317</v>
      </c>
      <c r="H72" s="157">
        <v>8900</v>
      </c>
      <c r="I72" s="157">
        <v>121</v>
      </c>
      <c r="J72" s="157">
        <v>5</v>
      </c>
      <c r="K72" s="157">
        <v>116</v>
      </c>
      <c r="L72" s="157">
        <v>0</v>
      </c>
      <c r="M72" s="136"/>
      <c r="N72" s="136"/>
      <c r="O72" s="136"/>
      <c r="P72" s="136"/>
      <c r="Q72" s="158"/>
      <c r="R72" s="158"/>
      <c r="S72" s="158"/>
      <c r="T72" s="158"/>
      <c r="U72" s="158"/>
      <c r="V72" s="158"/>
      <c r="W72" s="158"/>
    </row>
    <row r="73" spans="1:24" ht="20.149999999999999" customHeight="1">
      <c r="A73" s="58" t="s">
        <v>19</v>
      </c>
      <c r="B73" s="157">
        <v>2</v>
      </c>
      <c r="C73" s="157">
        <v>4</v>
      </c>
      <c r="D73" s="157">
        <v>6</v>
      </c>
      <c r="E73" s="157">
        <v>2</v>
      </c>
      <c r="F73" s="157">
        <v>4</v>
      </c>
      <c r="G73" s="157">
        <v>5400</v>
      </c>
      <c r="H73" s="157">
        <v>10400</v>
      </c>
      <c r="I73" s="157">
        <v>52</v>
      </c>
      <c r="J73" s="157">
        <v>5</v>
      </c>
      <c r="K73" s="157">
        <v>47</v>
      </c>
      <c r="L73" s="157">
        <v>0</v>
      </c>
      <c r="M73" s="136"/>
      <c r="N73" s="136"/>
      <c r="O73" s="136"/>
      <c r="P73" s="136"/>
      <c r="Q73" s="158"/>
      <c r="R73" s="158"/>
      <c r="S73" s="158"/>
      <c r="T73" s="158"/>
      <c r="U73" s="158"/>
      <c r="V73" s="158"/>
      <c r="W73" s="158"/>
    </row>
    <row r="74" spans="1:24" ht="20.149999999999999" customHeight="1">
      <c r="A74" s="58" t="s">
        <v>20</v>
      </c>
      <c r="B74" s="159">
        <v>2</v>
      </c>
      <c r="C74" s="159">
        <v>461</v>
      </c>
      <c r="D74" s="159">
        <v>463</v>
      </c>
      <c r="E74" s="159">
        <v>2</v>
      </c>
      <c r="F74" s="159">
        <v>431</v>
      </c>
      <c r="G74" s="159">
        <v>6420</v>
      </c>
      <c r="H74" s="159">
        <v>12370</v>
      </c>
      <c r="I74" s="159">
        <v>5344</v>
      </c>
      <c r="J74" s="159">
        <v>107</v>
      </c>
      <c r="K74" s="159">
        <v>4970</v>
      </c>
      <c r="L74" s="159">
        <v>267</v>
      </c>
      <c r="M74" s="136"/>
      <c r="N74" s="136"/>
      <c r="O74" s="136"/>
      <c r="P74" s="136"/>
      <c r="Q74" s="158"/>
      <c r="R74" s="158"/>
      <c r="S74" s="158"/>
      <c r="T74" s="158"/>
      <c r="U74" s="158"/>
      <c r="V74" s="158"/>
      <c r="W74" s="158"/>
    </row>
    <row r="75" spans="1:24" ht="20.149999999999999" customHeight="1">
      <c r="A75" s="58" t="s">
        <v>21</v>
      </c>
      <c r="B75" s="159">
        <v>1</v>
      </c>
      <c r="C75" s="159">
        <v>40</v>
      </c>
      <c r="D75" s="159">
        <v>41</v>
      </c>
      <c r="E75" s="159">
        <v>1</v>
      </c>
      <c r="F75" s="159">
        <v>38</v>
      </c>
      <c r="G75" s="159">
        <v>4500</v>
      </c>
      <c r="H75" s="159">
        <v>12000</v>
      </c>
      <c r="I75" s="159">
        <v>461</v>
      </c>
      <c r="J75" s="159">
        <v>11</v>
      </c>
      <c r="K75" s="159">
        <v>450</v>
      </c>
      <c r="L75" s="159">
        <v>0</v>
      </c>
      <c r="M75" s="136"/>
      <c r="N75" s="136"/>
      <c r="O75" s="136"/>
      <c r="P75" s="136"/>
      <c r="Q75" s="158"/>
      <c r="R75" s="158"/>
      <c r="S75" s="158"/>
      <c r="T75" s="158"/>
      <c r="U75" s="158"/>
      <c r="V75" s="158"/>
      <c r="W75" s="158"/>
    </row>
    <row r="76" spans="1:24" s="10" customFormat="1" ht="20.149999999999999" customHeight="1">
      <c r="A76" s="31" t="s">
        <v>22</v>
      </c>
      <c r="B76" s="138">
        <f>SUM(B72:B75)</f>
        <v>12</v>
      </c>
      <c r="C76" s="138">
        <f t="shared" ref="C76" si="63">SUM(C72:C75)</f>
        <v>515</v>
      </c>
      <c r="D76" s="138">
        <f t="shared" ref="D76" si="64">SUM(D72:D75)</f>
        <v>527</v>
      </c>
      <c r="E76" s="138">
        <f t="shared" ref="E76" si="65">SUM(E72:E75)</f>
        <v>11</v>
      </c>
      <c r="F76" s="138">
        <f t="shared" ref="F76" si="66">SUM(F72:F75)</f>
        <v>483</v>
      </c>
      <c r="G76" s="169"/>
      <c r="H76" s="151"/>
      <c r="I76" s="138">
        <f t="shared" ref="I76" si="67">SUM(I72:I75)</f>
        <v>5978</v>
      </c>
      <c r="J76" s="138">
        <f t="shared" ref="J76" si="68">SUM(J72:J75)</f>
        <v>128</v>
      </c>
      <c r="K76" s="138">
        <f t="shared" ref="K76" si="69">SUM(K72:K75)</f>
        <v>5583</v>
      </c>
      <c r="L76" s="138">
        <f t="shared" ref="L76" si="70">SUM(L72:L75)</f>
        <v>267</v>
      </c>
      <c r="M76" s="140"/>
      <c r="N76" s="140"/>
      <c r="O76" s="140"/>
      <c r="P76" s="140"/>
      <c r="Q76" s="160"/>
      <c r="R76" s="160"/>
      <c r="S76" s="160"/>
      <c r="T76" s="160"/>
      <c r="U76" s="160"/>
      <c r="V76" s="160"/>
      <c r="W76" s="160"/>
      <c r="X76" s="2"/>
    </row>
    <row r="77" spans="1:24" ht="20.149999999999999" customHeight="1">
      <c r="B77" s="161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36"/>
      <c r="N77" s="136"/>
      <c r="O77" s="136"/>
      <c r="P77" s="136"/>
      <c r="Q77" s="158"/>
      <c r="R77" s="158"/>
      <c r="S77" s="158"/>
      <c r="T77" s="158"/>
      <c r="U77" s="158"/>
      <c r="V77" s="158"/>
      <c r="W77" s="158"/>
    </row>
    <row r="78" spans="1:24" ht="20.149999999999999" customHeight="1">
      <c r="A78" s="32" t="s">
        <v>86</v>
      </c>
      <c r="B78" s="150"/>
      <c r="C78" s="151"/>
      <c r="D78" s="154"/>
      <c r="E78" s="150"/>
      <c r="F78" s="151"/>
      <c r="G78" s="150"/>
      <c r="H78" s="151"/>
      <c r="I78" s="169"/>
      <c r="J78" s="151"/>
      <c r="K78" s="151"/>
      <c r="L78" s="152"/>
      <c r="M78" s="136"/>
      <c r="N78" s="136"/>
      <c r="O78" s="136"/>
      <c r="P78" s="136"/>
      <c r="Q78" s="158"/>
      <c r="R78" s="158"/>
      <c r="S78" s="158"/>
      <c r="T78" s="158"/>
      <c r="U78" s="158"/>
      <c r="V78" s="158"/>
      <c r="W78" s="158"/>
    </row>
    <row r="79" spans="1:24" ht="20.149999999999999" customHeight="1">
      <c r="A79" s="58" t="s">
        <v>18</v>
      </c>
      <c r="B79" s="157">
        <v>0</v>
      </c>
      <c r="C79" s="157">
        <v>0</v>
      </c>
      <c r="D79" s="157">
        <v>0</v>
      </c>
      <c r="E79" s="157">
        <v>0</v>
      </c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57">
        <v>0</v>
      </c>
      <c r="L79" s="157">
        <v>0</v>
      </c>
      <c r="M79" s="136"/>
      <c r="N79" s="136"/>
      <c r="O79" s="136"/>
      <c r="P79" s="136"/>
      <c r="Q79" s="158"/>
      <c r="R79" s="158"/>
      <c r="S79" s="158"/>
      <c r="T79" s="158"/>
      <c r="U79" s="158"/>
      <c r="V79" s="158"/>
      <c r="W79" s="158"/>
    </row>
    <row r="80" spans="1:24" ht="20.149999999999999" customHeight="1">
      <c r="A80" s="58" t="s">
        <v>19</v>
      </c>
      <c r="B80" s="157">
        <v>0</v>
      </c>
      <c r="C80" s="157">
        <v>0</v>
      </c>
      <c r="D80" s="157">
        <v>0</v>
      </c>
      <c r="E80" s="157">
        <v>0</v>
      </c>
      <c r="F80" s="157">
        <v>0</v>
      </c>
      <c r="G80" s="157">
        <v>0</v>
      </c>
      <c r="H80" s="157">
        <v>0</v>
      </c>
      <c r="I80" s="157">
        <v>0</v>
      </c>
      <c r="J80" s="157">
        <v>0</v>
      </c>
      <c r="K80" s="157">
        <v>0</v>
      </c>
      <c r="L80" s="157">
        <v>0</v>
      </c>
      <c r="M80" s="136"/>
      <c r="N80" s="136"/>
      <c r="O80" s="136"/>
      <c r="P80" s="136"/>
      <c r="Q80" s="158"/>
      <c r="R80" s="158"/>
      <c r="S80" s="158"/>
      <c r="T80" s="158"/>
      <c r="U80" s="158"/>
      <c r="V80" s="158"/>
      <c r="W80" s="158"/>
    </row>
    <row r="81" spans="1:24" ht="20.149999999999999" customHeight="1">
      <c r="A81" s="58" t="s">
        <v>20</v>
      </c>
      <c r="B81" s="159">
        <v>1</v>
      </c>
      <c r="C81" s="159">
        <v>74</v>
      </c>
      <c r="D81" s="159">
        <v>75</v>
      </c>
      <c r="E81" s="159">
        <v>1</v>
      </c>
      <c r="F81" s="159">
        <v>71</v>
      </c>
      <c r="G81" s="159">
        <v>10430</v>
      </c>
      <c r="H81" s="159">
        <v>19028</v>
      </c>
      <c r="I81" s="159">
        <v>1361</v>
      </c>
      <c r="J81" s="159">
        <v>3</v>
      </c>
      <c r="K81" s="159">
        <v>1086</v>
      </c>
      <c r="L81" s="159">
        <v>272</v>
      </c>
      <c r="M81" s="136"/>
      <c r="N81" s="136"/>
      <c r="O81" s="136"/>
      <c r="P81" s="136"/>
      <c r="Q81" s="158"/>
      <c r="R81" s="158"/>
      <c r="S81" s="158"/>
      <c r="T81" s="158"/>
      <c r="U81" s="158"/>
      <c r="V81" s="158"/>
      <c r="W81" s="158"/>
    </row>
    <row r="82" spans="1:24" ht="20.149999999999999" customHeight="1">
      <c r="A82" s="58" t="s">
        <v>21</v>
      </c>
      <c r="B82" s="159">
        <v>4</v>
      </c>
      <c r="C82" s="159">
        <v>46</v>
      </c>
      <c r="D82" s="159">
        <v>50</v>
      </c>
      <c r="E82" s="159">
        <v>3</v>
      </c>
      <c r="F82" s="159">
        <v>44</v>
      </c>
      <c r="G82" s="159">
        <v>5000</v>
      </c>
      <c r="H82" s="159">
        <v>10000</v>
      </c>
      <c r="I82" s="159">
        <v>455</v>
      </c>
      <c r="J82" s="159">
        <v>0</v>
      </c>
      <c r="K82" s="159">
        <v>455</v>
      </c>
      <c r="L82" s="159">
        <v>0</v>
      </c>
      <c r="M82" s="136"/>
      <c r="N82" s="136"/>
      <c r="O82" s="136"/>
      <c r="P82" s="136"/>
      <c r="Q82" s="158"/>
      <c r="R82" s="158"/>
      <c r="S82" s="158"/>
      <c r="T82" s="158"/>
      <c r="U82" s="158"/>
      <c r="V82" s="158"/>
      <c r="W82" s="158"/>
    </row>
    <row r="83" spans="1:24" s="10" customFormat="1" ht="20.149999999999999" customHeight="1">
      <c r="A83" s="31" t="s">
        <v>22</v>
      </c>
      <c r="B83" s="138">
        <f>SUM(B79:B82)</f>
        <v>5</v>
      </c>
      <c r="C83" s="138">
        <f t="shared" ref="C83" si="71">SUM(C79:C82)</f>
        <v>120</v>
      </c>
      <c r="D83" s="138">
        <f t="shared" ref="D83" si="72">SUM(D79:D82)</f>
        <v>125</v>
      </c>
      <c r="E83" s="138">
        <f t="shared" ref="E83" si="73">SUM(E79:E82)</f>
        <v>4</v>
      </c>
      <c r="F83" s="138">
        <f t="shared" ref="F83" si="74">SUM(F79:F82)</f>
        <v>115</v>
      </c>
      <c r="G83" s="169"/>
      <c r="H83" s="151"/>
      <c r="I83" s="138">
        <f t="shared" ref="I83" si="75">SUM(I79:I82)</f>
        <v>1816</v>
      </c>
      <c r="J83" s="138">
        <f t="shared" ref="J83" si="76">SUM(J79:J82)</f>
        <v>3</v>
      </c>
      <c r="K83" s="138">
        <f t="shared" ref="K83" si="77">SUM(K79:K82)</f>
        <v>1541</v>
      </c>
      <c r="L83" s="138">
        <f t="shared" ref="L83" si="78">SUM(L79:L82)</f>
        <v>272</v>
      </c>
      <c r="M83" s="140"/>
      <c r="N83" s="140"/>
      <c r="O83" s="140"/>
      <c r="P83" s="140"/>
      <c r="Q83" s="160"/>
      <c r="R83" s="160"/>
      <c r="S83" s="160"/>
      <c r="T83" s="160"/>
      <c r="U83" s="160"/>
      <c r="V83" s="160"/>
      <c r="W83" s="160"/>
      <c r="X83" s="2"/>
    </row>
    <row r="84" spans="1:24" ht="20.149999999999999" customHeight="1">
      <c r="B84" s="161"/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36"/>
      <c r="N84" s="136"/>
      <c r="O84" s="136"/>
      <c r="P84" s="136"/>
      <c r="Q84" s="158"/>
      <c r="R84" s="158"/>
      <c r="S84" s="158"/>
      <c r="T84" s="158"/>
      <c r="U84" s="158"/>
      <c r="V84" s="158"/>
      <c r="W84" s="158"/>
    </row>
    <row r="85" spans="1:24" ht="20.149999999999999" customHeight="1">
      <c r="A85" s="32" t="s">
        <v>245</v>
      </c>
      <c r="B85" s="143"/>
      <c r="C85" s="144"/>
      <c r="D85" s="145"/>
      <c r="E85" s="143"/>
      <c r="F85" s="144"/>
      <c r="G85" s="150"/>
      <c r="H85" s="151"/>
      <c r="I85" s="154"/>
      <c r="J85" s="151"/>
      <c r="K85" s="151"/>
      <c r="L85" s="152"/>
      <c r="M85" s="136"/>
      <c r="N85" s="136"/>
      <c r="O85" s="136"/>
      <c r="P85" s="136"/>
      <c r="Q85" s="158"/>
      <c r="R85" s="158"/>
      <c r="S85" s="158"/>
      <c r="T85" s="158"/>
      <c r="U85" s="158"/>
      <c r="V85" s="158"/>
      <c r="W85" s="158"/>
    </row>
    <row r="86" spans="1:24" ht="20.149999999999999" customHeight="1">
      <c r="A86" s="58" t="s">
        <v>18</v>
      </c>
      <c r="B86" s="157">
        <v>0</v>
      </c>
      <c r="C86" s="157">
        <v>0</v>
      </c>
      <c r="D86" s="157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57">
        <v>0</v>
      </c>
      <c r="L86" s="157">
        <v>0</v>
      </c>
      <c r="M86" s="136"/>
      <c r="N86" s="136"/>
      <c r="O86" s="136"/>
      <c r="P86" s="136"/>
      <c r="Q86" s="158"/>
      <c r="R86" s="158"/>
      <c r="S86" s="158"/>
      <c r="T86" s="158"/>
      <c r="U86" s="158"/>
      <c r="V86" s="158"/>
      <c r="W86" s="158"/>
    </row>
    <row r="87" spans="1:24" ht="20.149999999999999" customHeight="1">
      <c r="A87" s="58" t="s">
        <v>19</v>
      </c>
      <c r="B87" s="157">
        <v>0</v>
      </c>
      <c r="C87" s="157">
        <v>0</v>
      </c>
      <c r="D87" s="157">
        <v>0</v>
      </c>
      <c r="E87" s="157">
        <v>0</v>
      </c>
      <c r="F87" s="157">
        <v>0</v>
      </c>
      <c r="G87" s="157">
        <v>0</v>
      </c>
      <c r="H87" s="157">
        <v>0</v>
      </c>
      <c r="I87" s="157">
        <v>0</v>
      </c>
      <c r="J87" s="157">
        <v>0</v>
      </c>
      <c r="K87" s="157">
        <v>0</v>
      </c>
      <c r="L87" s="157">
        <v>0</v>
      </c>
      <c r="M87" s="136"/>
      <c r="N87" s="136"/>
      <c r="O87" s="136"/>
      <c r="P87" s="136"/>
      <c r="Q87" s="158"/>
      <c r="R87" s="158"/>
      <c r="S87" s="158"/>
      <c r="T87" s="158"/>
      <c r="U87" s="158"/>
      <c r="V87" s="158"/>
      <c r="W87" s="158"/>
    </row>
    <row r="88" spans="1:24" ht="20.149999999999999" customHeight="1">
      <c r="A88" s="58" t="s">
        <v>20</v>
      </c>
      <c r="B88" s="159">
        <v>0</v>
      </c>
      <c r="C88" s="159">
        <v>0</v>
      </c>
      <c r="D88" s="159">
        <v>0</v>
      </c>
      <c r="E88" s="159">
        <v>0</v>
      </c>
      <c r="F88" s="159">
        <v>0</v>
      </c>
      <c r="G88" s="159">
        <v>0</v>
      </c>
      <c r="H88" s="159">
        <v>0</v>
      </c>
      <c r="I88" s="159">
        <v>0</v>
      </c>
      <c r="J88" s="159">
        <v>0</v>
      </c>
      <c r="K88" s="159">
        <v>0</v>
      </c>
      <c r="L88" s="159">
        <v>0</v>
      </c>
      <c r="M88" s="136"/>
      <c r="N88" s="136"/>
      <c r="O88" s="136"/>
      <c r="P88" s="136"/>
      <c r="Q88" s="158"/>
      <c r="R88" s="158"/>
      <c r="S88" s="158"/>
      <c r="T88" s="158"/>
      <c r="U88" s="158"/>
      <c r="V88" s="158"/>
      <c r="W88" s="158"/>
    </row>
    <row r="89" spans="1:24" ht="20.149999999999999" customHeight="1">
      <c r="A89" s="58" t="s">
        <v>21</v>
      </c>
      <c r="B89" s="159">
        <v>0</v>
      </c>
      <c r="C89" s="159">
        <v>6</v>
      </c>
      <c r="D89" s="159">
        <v>6</v>
      </c>
      <c r="E89" s="159">
        <v>0</v>
      </c>
      <c r="F89" s="159">
        <v>6</v>
      </c>
      <c r="G89" s="159">
        <v>0</v>
      </c>
      <c r="H89" s="159">
        <v>6000</v>
      </c>
      <c r="I89" s="159">
        <v>36</v>
      </c>
      <c r="J89" s="159">
        <v>1</v>
      </c>
      <c r="K89" s="159">
        <v>35</v>
      </c>
      <c r="L89" s="159">
        <v>0</v>
      </c>
      <c r="M89" s="136"/>
      <c r="N89" s="136"/>
      <c r="O89" s="136"/>
      <c r="P89" s="136"/>
      <c r="Q89" s="158"/>
      <c r="R89" s="158"/>
      <c r="S89" s="158"/>
      <c r="T89" s="158"/>
      <c r="U89" s="158"/>
      <c r="V89" s="158"/>
      <c r="W89" s="158"/>
    </row>
    <row r="90" spans="1:24" s="10" customFormat="1" ht="20.149999999999999" customHeight="1">
      <c r="A90" s="31" t="s">
        <v>22</v>
      </c>
      <c r="B90" s="138">
        <f>SUM(B86:B89)</f>
        <v>0</v>
      </c>
      <c r="C90" s="138">
        <f t="shared" ref="C90" si="79">SUM(C86:C89)</f>
        <v>6</v>
      </c>
      <c r="D90" s="138">
        <f t="shared" ref="D90" si="80">SUM(D86:D89)</f>
        <v>6</v>
      </c>
      <c r="E90" s="138">
        <f t="shared" ref="E90" si="81">SUM(E86:E89)</f>
        <v>0</v>
      </c>
      <c r="F90" s="138">
        <f t="shared" ref="F90" si="82">SUM(F86:F89)</f>
        <v>6</v>
      </c>
      <c r="G90" s="169"/>
      <c r="H90" s="151"/>
      <c r="I90" s="138">
        <f t="shared" ref="I90" si="83">SUM(I86:I89)</f>
        <v>36</v>
      </c>
      <c r="J90" s="138">
        <f t="shared" ref="J90" si="84">SUM(J86:J89)</f>
        <v>1</v>
      </c>
      <c r="K90" s="138">
        <f t="shared" ref="K90" si="85">SUM(K86:K89)</f>
        <v>35</v>
      </c>
      <c r="L90" s="138">
        <f t="shared" ref="L90" si="86">SUM(L86:L89)</f>
        <v>0</v>
      </c>
      <c r="M90" s="140"/>
      <c r="N90" s="140"/>
      <c r="O90" s="140"/>
      <c r="P90" s="140"/>
      <c r="Q90" s="160"/>
      <c r="R90" s="160"/>
      <c r="S90" s="160"/>
      <c r="T90" s="160"/>
      <c r="U90" s="160"/>
      <c r="V90" s="160"/>
      <c r="W90" s="160"/>
      <c r="X90" s="2"/>
    </row>
    <row r="91" spans="1:24" ht="19.5" customHeight="1">
      <c r="B91" s="161"/>
      <c r="C91" s="161"/>
      <c r="D91" s="161"/>
      <c r="E91" s="161"/>
      <c r="F91" s="161"/>
      <c r="G91" s="161"/>
      <c r="H91" s="161"/>
      <c r="I91" s="161"/>
      <c r="J91" s="161"/>
      <c r="K91" s="161"/>
      <c r="L91" s="161"/>
      <c r="M91" s="136"/>
      <c r="N91" s="136"/>
      <c r="O91" s="136"/>
      <c r="P91" s="136"/>
      <c r="Q91" s="158"/>
      <c r="R91" s="158"/>
      <c r="S91" s="158"/>
      <c r="T91" s="158"/>
      <c r="U91" s="158"/>
      <c r="V91" s="158"/>
      <c r="W91" s="158"/>
    </row>
    <row r="92" spans="1:24" ht="20.149999999999999" customHeight="1">
      <c r="A92" s="32" t="s">
        <v>87</v>
      </c>
      <c r="B92" s="143"/>
      <c r="C92" s="144"/>
      <c r="D92" s="145"/>
      <c r="E92" s="143"/>
      <c r="F92" s="144"/>
      <c r="G92" s="150"/>
      <c r="H92" s="151"/>
      <c r="I92" s="154"/>
      <c r="J92" s="151"/>
      <c r="K92" s="151"/>
      <c r="L92" s="152"/>
      <c r="M92" s="136"/>
      <c r="N92" s="136"/>
      <c r="O92" s="136"/>
      <c r="P92" s="136"/>
      <c r="Q92" s="158"/>
      <c r="R92" s="158"/>
      <c r="S92" s="158"/>
      <c r="T92" s="158"/>
      <c r="U92" s="158"/>
      <c r="V92" s="158"/>
      <c r="W92" s="158"/>
    </row>
    <row r="93" spans="1:24" ht="20.149999999999999" customHeight="1">
      <c r="A93" s="58" t="s">
        <v>18</v>
      </c>
      <c r="B93" s="157">
        <v>0</v>
      </c>
      <c r="C93" s="157">
        <v>6</v>
      </c>
      <c r="D93" s="157">
        <v>6</v>
      </c>
      <c r="E93" s="157">
        <v>0</v>
      </c>
      <c r="F93" s="157">
        <v>6</v>
      </c>
      <c r="G93" s="157">
        <v>0</v>
      </c>
      <c r="H93" s="157">
        <v>20000</v>
      </c>
      <c r="I93" s="157">
        <v>120</v>
      </c>
      <c r="J93" s="157">
        <v>0</v>
      </c>
      <c r="K93" s="157">
        <v>120</v>
      </c>
      <c r="L93" s="157">
        <v>0</v>
      </c>
      <c r="M93" s="136"/>
      <c r="N93" s="136"/>
      <c r="O93" s="136"/>
      <c r="P93" s="136"/>
      <c r="Q93" s="158"/>
      <c r="R93" s="158"/>
      <c r="S93" s="158"/>
      <c r="T93" s="158"/>
      <c r="U93" s="158"/>
      <c r="V93" s="158"/>
      <c r="W93" s="158"/>
    </row>
    <row r="94" spans="1:24" ht="20.149999999999999" customHeight="1">
      <c r="A94" s="58" t="s">
        <v>19</v>
      </c>
      <c r="B94" s="157">
        <v>0</v>
      </c>
      <c r="C94" s="157">
        <v>0</v>
      </c>
      <c r="D94" s="157">
        <v>0</v>
      </c>
      <c r="E94" s="157">
        <v>0</v>
      </c>
      <c r="F94" s="157">
        <v>0</v>
      </c>
      <c r="G94" s="157">
        <v>0</v>
      </c>
      <c r="H94" s="157">
        <v>0</v>
      </c>
      <c r="I94" s="157">
        <v>0</v>
      </c>
      <c r="J94" s="157">
        <v>0</v>
      </c>
      <c r="K94" s="157">
        <v>0</v>
      </c>
      <c r="L94" s="157">
        <v>0</v>
      </c>
      <c r="M94" s="136"/>
      <c r="N94" s="136"/>
      <c r="O94" s="136"/>
      <c r="P94" s="136"/>
      <c r="Q94" s="158"/>
      <c r="R94" s="158"/>
      <c r="S94" s="158"/>
      <c r="T94" s="158"/>
      <c r="U94" s="158"/>
      <c r="V94" s="158"/>
      <c r="W94" s="158"/>
    </row>
    <row r="95" spans="1:24" ht="20.149999999999999" customHeight="1">
      <c r="A95" s="58" t="s">
        <v>20</v>
      </c>
      <c r="B95" s="159">
        <v>4</v>
      </c>
      <c r="C95" s="159">
        <v>21</v>
      </c>
      <c r="D95" s="159">
        <v>25</v>
      </c>
      <c r="E95" s="159">
        <v>4</v>
      </c>
      <c r="F95" s="159">
        <v>21</v>
      </c>
      <c r="G95" s="159">
        <v>13970</v>
      </c>
      <c r="H95" s="159">
        <v>37656</v>
      </c>
      <c r="I95" s="159">
        <v>847</v>
      </c>
      <c r="J95" s="159">
        <v>10</v>
      </c>
      <c r="K95" s="159">
        <v>762</v>
      </c>
      <c r="L95" s="159">
        <v>75</v>
      </c>
      <c r="M95" s="136"/>
      <c r="N95" s="136"/>
      <c r="O95" s="136"/>
      <c r="P95" s="136"/>
      <c r="Q95" s="158"/>
      <c r="R95" s="158"/>
      <c r="S95" s="158"/>
      <c r="T95" s="158"/>
      <c r="U95" s="158"/>
      <c r="V95" s="158"/>
      <c r="W95" s="158"/>
    </row>
    <row r="96" spans="1:24" ht="20.149999999999999" customHeight="1">
      <c r="A96" s="58" t="s">
        <v>21</v>
      </c>
      <c r="B96" s="159">
        <v>0</v>
      </c>
      <c r="C96" s="159">
        <v>5</v>
      </c>
      <c r="D96" s="159">
        <v>5</v>
      </c>
      <c r="E96" s="159">
        <v>0</v>
      </c>
      <c r="F96" s="159">
        <v>5</v>
      </c>
      <c r="G96" s="159">
        <v>0</v>
      </c>
      <c r="H96" s="159">
        <v>15000</v>
      </c>
      <c r="I96" s="159">
        <v>75</v>
      </c>
      <c r="J96" s="159">
        <v>1</v>
      </c>
      <c r="K96" s="159">
        <v>74</v>
      </c>
      <c r="L96" s="159">
        <v>0</v>
      </c>
      <c r="M96" s="136"/>
      <c r="N96" s="136"/>
      <c r="O96" s="136"/>
      <c r="P96" s="136"/>
      <c r="Q96" s="158"/>
      <c r="R96" s="158"/>
      <c r="S96" s="158"/>
      <c r="T96" s="158"/>
      <c r="U96" s="158"/>
      <c r="V96" s="158"/>
      <c r="W96" s="158"/>
    </row>
    <row r="97" spans="1:24" s="10" customFormat="1" ht="20.149999999999999" customHeight="1">
      <c r="A97" s="31" t="s">
        <v>22</v>
      </c>
      <c r="B97" s="138">
        <f>SUM(B93:B96)</f>
        <v>4</v>
      </c>
      <c r="C97" s="138">
        <f t="shared" ref="C97" si="87">SUM(C93:C96)</f>
        <v>32</v>
      </c>
      <c r="D97" s="138">
        <f t="shared" ref="D97" si="88">SUM(D93:D96)</f>
        <v>36</v>
      </c>
      <c r="E97" s="138">
        <f t="shared" ref="E97" si="89">SUM(E93:E96)</f>
        <v>4</v>
      </c>
      <c r="F97" s="138">
        <f t="shared" ref="F97" si="90">SUM(F93:F96)</f>
        <v>32</v>
      </c>
      <c r="G97" s="169"/>
      <c r="H97" s="151"/>
      <c r="I97" s="138">
        <f t="shared" ref="I97" si="91">SUM(I93:I96)</f>
        <v>1042</v>
      </c>
      <c r="J97" s="138">
        <f t="shared" ref="J97" si="92">SUM(J93:J96)</f>
        <v>11</v>
      </c>
      <c r="K97" s="138">
        <f t="shared" ref="K97" si="93">SUM(K93:K96)</f>
        <v>956</v>
      </c>
      <c r="L97" s="138">
        <f t="shared" ref="L97" si="94">SUM(L93:L96)</f>
        <v>75</v>
      </c>
      <c r="M97" s="140"/>
      <c r="N97" s="140"/>
      <c r="O97" s="140"/>
      <c r="P97" s="140"/>
      <c r="Q97" s="160"/>
      <c r="R97" s="160"/>
      <c r="S97" s="160"/>
      <c r="T97" s="160"/>
      <c r="U97" s="160"/>
      <c r="V97" s="160"/>
      <c r="W97" s="160"/>
      <c r="X97" s="2"/>
    </row>
    <row r="98" spans="1:24" ht="20.149999999999999" customHeight="1">
      <c r="B98" s="161"/>
      <c r="C98" s="161"/>
      <c r="D98" s="161"/>
      <c r="E98" s="161"/>
      <c r="F98" s="161"/>
      <c r="G98" s="161"/>
      <c r="H98" s="161"/>
      <c r="I98" s="161"/>
      <c r="J98" s="161"/>
      <c r="K98" s="161"/>
      <c r="L98" s="161"/>
      <c r="M98" s="136"/>
      <c r="N98" s="136"/>
      <c r="O98" s="136"/>
      <c r="P98" s="136"/>
      <c r="Q98" s="158"/>
      <c r="R98" s="158"/>
      <c r="S98" s="158"/>
      <c r="T98" s="158"/>
      <c r="U98" s="158"/>
      <c r="V98" s="158"/>
      <c r="W98" s="158"/>
    </row>
    <row r="99" spans="1:24" ht="20.149999999999999" customHeight="1">
      <c r="A99" s="32" t="s">
        <v>226</v>
      </c>
      <c r="B99" s="150"/>
      <c r="C99" s="151"/>
      <c r="D99" s="154"/>
      <c r="E99" s="150"/>
      <c r="F99" s="151"/>
      <c r="G99" s="150"/>
      <c r="H99" s="151"/>
      <c r="I99" s="169"/>
      <c r="J99" s="151"/>
      <c r="K99" s="151"/>
      <c r="L99" s="152"/>
      <c r="M99" s="136"/>
      <c r="N99" s="136"/>
      <c r="O99" s="136"/>
      <c r="P99" s="136"/>
      <c r="Q99" s="158"/>
      <c r="R99" s="158"/>
      <c r="S99" s="158"/>
      <c r="T99" s="158"/>
      <c r="U99" s="158"/>
      <c r="V99" s="158"/>
      <c r="W99" s="158"/>
    </row>
    <row r="100" spans="1:24" ht="20.149999999999999" customHeight="1">
      <c r="A100" s="58" t="s">
        <v>18</v>
      </c>
      <c r="B100" s="157">
        <v>0</v>
      </c>
      <c r="C100" s="157">
        <v>0</v>
      </c>
      <c r="D100" s="157">
        <v>0</v>
      </c>
      <c r="E100" s="157">
        <v>0</v>
      </c>
      <c r="F100" s="157">
        <v>0</v>
      </c>
      <c r="G100" s="157">
        <v>0</v>
      </c>
      <c r="H100" s="157">
        <v>0</v>
      </c>
      <c r="I100" s="157">
        <v>0</v>
      </c>
      <c r="J100" s="157">
        <v>0</v>
      </c>
      <c r="K100" s="157">
        <v>0</v>
      </c>
      <c r="L100" s="157">
        <v>0</v>
      </c>
      <c r="M100" s="137"/>
      <c r="N100" s="136"/>
      <c r="O100" s="136"/>
      <c r="P100" s="136"/>
      <c r="Q100" s="158"/>
      <c r="R100" s="158"/>
      <c r="S100" s="158"/>
      <c r="T100" s="158"/>
      <c r="U100" s="158"/>
      <c r="V100" s="158"/>
      <c r="W100" s="158"/>
    </row>
    <row r="101" spans="1:24" ht="20.149999999999999" customHeight="1">
      <c r="A101" s="58" t="s">
        <v>19</v>
      </c>
      <c r="B101" s="157">
        <v>86</v>
      </c>
      <c r="C101" s="157">
        <v>0</v>
      </c>
      <c r="D101" s="157">
        <v>86</v>
      </c>
      <c r="E101" s="157">
        <v>86</v>
      </c>
      <c r="F101" s="157">
        <v>0</v>
      </c>
      <c r="G101" s="157">
        <v>300</v>
      </c>
      <c r="H101" s="157">
        <v>0</v>
      </c>
      <c r="I101" s="157">
        <v>26</v>
      </c>
      <c r="J101" s="157">
        <v>0</v>
      </c>
      <c r="K101" s="157">
        <v>26</v>
      </c>
      <c r="L101" s="157">
        <v>0</v>
      </c>
      <c r="M101" s="149"/>
      <c r="N101" s="136"/>
      <c r="O101" s="136"/>
      <c r="P101" s="136"/>
      <c r="Q101" s="158"/>
      <c r="R101" s="158"/>
      <c r="S101" s="158"/>
      <c r="T101" s="158"/>
      <c r="U101" s="158"/>
      <c r="V101" s="158"/>
      <c r="W101" s="158"/>
    </row>
    <row r="102" spans="1:24" ht="19.5" customHeight="1">
      <c r="A102" s="58" t="s">
        <v>20</v>
      </c>
      <c r="B102" s="159">
        <v>0</v>
      </c>
      <c r="C102" s="159">
        <v>0</v>
      </c>
      <c r="D102" s="159">
        <v>0</v>
      </c>
      <c r="E102" s="159">
        <v>0</v>
      </c>
      <c r="F102" s="159">
        <v>0</v>
      </c>
      <c r="G102" s="159">
        <v>0</v>
      </c>
      <c r="H102" s="159">
        <v>0</v>
      </c>
      <c r="I102" s="159">
        <v>0</v>
      </c>
      <c r="J102" s="159">
        <v>0</v>
      </c>
      <c r="K102" s="159">
        <v>0</v>
      </c>
      <c r="L102" s="159">
        <v>0</v>
      </c>
      <c r="M102" s="136"/>
      <c r="N102" s="136"/>
      <c r="O102" s="136"/>
      <c r="P102" s="136"/>
      <c r="Q102" s="158"/>
      <c r="R102" s="158"/>
      <c r="S102" s="158"/>
      <c r="T102" s="158"/>
      <c r="U102" s="158"/>
      <c r="V102" s="158"/>
      <c r="W102" s="158"/>
    </row>
    <row r="103" spans="1:24" ht="20.149999999999999" customHeight="1">
      <c r="A103" s="58" t="s">
        <v>21</v>
      </c>
      <c r="B103" s="159">
        <v>7</v>
      </c>
      <c r="C103" s="159">
        <v>3</v>
      </c>
      <c r="D103" s="159">
        <v>10</v>
      </c>
      <c r="E103" s="159">
        <v>7</v>
      </c>
      <c r="F103" s="159">
        <v>3</v>
      </c>
      <c r="G103" s="159">
        <v>1000</v>
      </c>
      <c r="H103" s="159">
        <v>2000</v>
      </c>
      <c r="I103" s="159">
        <v>13</v>
      </c>
      <c r="J103" s="159">
        <v>0</v>
      </c>
      <c r="K103" s="159">
        <v>13</v>
      </c>
      <c r="L103" s="159">
        <v>0</v>
      </c>
      <c r="M103" s="136"/>
      <c r="N103" s="136"/>
      <c r="O103" s="136"/>
      <c r="P103" s="136"/>
      <c r="Q103" s="158"/>
      <c r="R103" s="158"/>
      <c r="S103" s="158"/>
      <c r="T103" s="158"/>
      <c r="U103" s="158"/>
      <c r="V103" s="158"/>
      <c r="W103" s="158"/>
    </row>
    <row r="104" spans="1:24" s="10" customFormat="1" ht="20.149999999999999" customHeight="1">
      <c r="A104" s="31" t="s">
        <v>22</v>
      </c>
      <c r="B104" s="138">
        <f>SUM(B100:B103)</f>
        <v>93</v>
      </c>
      <c r="C104" s="138">
        <f t="shared" ref="C104" si="95">SUM(C100:C103)</f>
        <v>3</v>
      </c>
      <c r="D104" s="138">
        <f t="shared" ref="D104" si="96">SUM(D100:D103)</f>
        <v>96</v>
      </c>
      <c r="E104" s="138">
        <f t="shared" ref="E104" si="97">SUM(E100:E103)</f>
        <v>93</v>
      </c>
      <c r="F104" s="138">
        <f t="shared" ref="F104" si="98">SUM(F100:F103)</f>
        <v>3</v>
      </c>
      <c r="G104" s="169"/>
      <c r="H104" s="151"/>
      <c r="I104" s="138">
        <f t="shared" ref="I104" si="99">SUM(I100:I103)</f>
        <v>39</v>
      </c>
      <c r="J104" s="138">
        <f t="shared" ref="J104" si="100">SUM(J100:J103)</f>
        <v>0</v>
      </c>
      <c r="K104" s="138">
        <f t="shared" ref="K104" si="101">SUM(K100:K103)</f>
        <v>39</v>
      </c>
      <c r="L104" s="138">
        <f t="shared" ref="L104" si="102">SUM(L100:L103)</f>
        <v>0</v>
      </c>
      <c r="M104" s="140"/>
      <c r="N104" s="140"/>
      <c r="O104" s="140"/>
      <c r="P104" s="140"/>
      <c r="Q104" s="160"/>
      <c r="R104" s="160"/>
      <c r="S104" s="160"/>
      <c r="T104" s="160"/>
      <c r="U104" s="160"/>
      <c r="V104" s="160"/>
      <c r="W104" s="160"/>
      <c r="X104" s="2"/>
    </row>
    <row r="105" spans="1:24" ht="19.5" customHeight="1">
      <c r="B105" s="202"/>
      <c r="C105" s="202"/>
      <c r="D105" s="202"/>
      <c r="E105" s="202"/>
      <c r="F105" s="202"/>
      <c r="G105" s="202"/>
      <c r="H105" s="202"/>
      <c r="I105" s="202"/>
      <c r="J105" s="202"/>
      <c r="K105" s="202"/>
      <c r="L105" s="202"/>
      <c r="M105" s="136"/>
      <c r="N105" s="136"/>
      <c r="O105" s="136"/>
      <c r="P105" s="136"/>
      <c r="Q105" s="158"/>
      <c r="R105" s="158"/>
      <c r="S105" s="158"/>
      <c r="T105" s="158"/>
      <c r="U105" s="158"/>
      <c r="V105" s="158"/>
      <c r="W105" s="158"/>
    </row>
    <row r="106" spans="1:24" ht="20.149999999999999" customHeight="1">
      <c r="A106" s="32" t="s">
        <v>88</v>
      </c>
      <c r="B106" s="150"/>
      <c r="C106" s="151"/>
      <c r="D106" s="154"/>
      <c r="E106" s="150"/>
      <c r="F106" s="151"/>
      <c r="G106" s="150"/>
      <c r="H106" s="151"/>
      <c r="I106" s="169"/>
      <c r="J106" s="151"/>
      <c r="K106" s="151"/>
      <c r="L106" s="152"/>
      <c r="M106" s="136"/>
      <c r="N106" s="136"/>
      <c r="O106" s="136"/>
      <c r="P106" s="136"/>
      <c r="Q106" s="158"/>
      <c r="R106" s="158"/>
      <c r="S106" s="158"/>
      <c r="T106" s="158"/>
      <c r="U106" s="158"/>
      <c r="V106" s="158"/>
      <c r="W106" s="158"/>
    </row>
    <row r="107" spans="1:24" ht="20.149999999999999" customHeight="1">
      <c r="A107" s="58" t="s">
        <v>18</v>
      </c>
      <c r="B107" s="157">
        <v>582</v>
      </c>
      <c r="C107" s="157">
        <v>13</v>
      </c>
      <c r="D107" s="157">
        <v>595</v>
      </c>
      <c r="E107" s="157">
        <v>546</v>
      </c>
      <c r="F107" s="157">
        <v>13</v>
      </c>
      <c r="G107" s="157">
        <v>562</v>
      </c>
      <c r="H107" s="157">
        <v>1292</v>
      </c>
      <c r="I107" s="157">
        <v>324</v>
      </c>
      <c r="J107" s="157">
        <v>18</v>
      </c>
      <c r="K107" s="157">
        <v>153</v>
      </c>
      <c r="L107" s="157">
        <v>153</v>
      </c>
      <c r="M107" s="136"/>
      <c r="N107" s="136"/>
      <c r="O107" s="136"/>
      <c r="P107" s="136"/>
      <c r="Q107" s="158"/>
      <c r="R107" s="158"/>
      <c r="S107" s="158"/>
      <c r="T107" s="158"/>
      <c r="U107" s="158"/>
      <c r="V107" s="158"/>
      <c r="W107" s="158"/>
    </row>
    <row r="108" spans="1:24" ht="20.149999999999999" customHeight="1">
      <c r="A108" s="58" t="s">
        <v>19</v>
      </c>
      <c r="B108" s="157">
        <v>6</v>
      </c>
      <c r="C108" s="157">
        <v>5</v>
      </c>
      <c r="D108" s="157">
        <v>11</v>
      </c>
      <c r="E108" s="157">
        <v>6</v>
      </c>
      <c r="F108" s="157">
        <v>5</v>
      </c>
      <c r="G108" s="157">
        <v>427</v>
      </c>
      <c r="H108" s="157">
        <v>700</v>
      </c>
      <c r="I108" s="157">
        <v>6</v>
      </c>
      <c r="J108" s="157">
        <v>0</v>
      </c>
      <c r="K108" s="157">
        <v>6</v>
      </c>
      <c r="L108" s="157">
        <v>0</v>
      </c>
      <c r="M108" s="136"/>
      <c r="N108" s="136"/>
      <c r="O108" s="136"/>
      <c r="P108" s="136"/>
      <c r="Q108" s="158"/>
      <c r="R108" s="158"/>
      <c r="S108" s="158"/>
      <c r="T108" s="158"/>
      <c r="U108" s="158"/>
      <c r="V108" s="158"/>
      <c r="W108" s="158"/>
    </row>
    <row r="109" spans="1:24" ht="20.149999999999999" customHeight="1">
      <c r="A109" s="58" t="s">
        <v>20</v>
      </c>
      <c r="B109" s="159">
        <v>12922</v>
      </c>
      <c r="C109" s="159">
        <v>5883</v>
      </c>
      <c r="D109" s="159">
        <v>18805</v>
      </c>
      <c r="E109" s="159">
        <v>12024</v>
      </c>
      <c r="F109" s="159">
        <v>5498</v>
      </c>
      <c r="G109" s="159">
        <v>596</v>
      </c>
      <c r="H109" s="159">
        <v>1419</v>
      </c>
      <c r="I109" s="159">
        <v>14968</v>
      </c>
      <c r="J109" s="159">
        <v>299</v>
      </c>
      <c r="K109" s="159">
        <v>2694</v>
      </c>
      <c r="L109" s="159">
        <v>11975</v>
      </c>
      <c r="M109" s="136"/>
      <c r="N109" s="136"/>
      <c r="O109" s="136"/>
      <c r="P109" s="136"/>
      <c r="Q109" s="158"/>
      <c r="R109" s="158"/>
      <c r="S109" s="158"/>
      <c r="T109" s="158"/>
      <c r="U109" s="158"/>
      <c r="V109" s="158"/>
      <c r="W109" s="158"/>
    </row>
    <row r="110" spans="1:24" ht="20.149999999999999" customHeight="1">
      <c r="A110" s="58" t="s">
        <v>21</v>
      </c>
      <c r="B110" s="159">
        <v>16085</v>
      </c>
      <c r="C110" s="159">
        <v>3643</v>
      </c>
      <c r="D110" s="159">
        <v>19728</v>
      </c>
      <c r="E110" s="159">
        <v>15244</v>
      </c>
      <c r="F110" s="159">
        <v>3405</v>
      </c>
      <c r="G110" s="159">
        <v>300</v>
      </c>
      <c r="H110" s="159">
        <v>1140</v>
      </c>
      <c r="I110" s="159">
        <v>8455</v>
      </c>
      <c r="J110" s="159">
        <v>0</v>
      </c>
      <c r="K110" s="159">
        <v>0</v>
      </c>
      <c r="L110" s="159">
        <v>8455</v>
      </c>
      <c r="M110" s="136"/>
      <c r="N110" s="136"/>
      <c r="O110" s="136"/>
      <c r="P110" s="136"/>
      <c r="Q110" s="158"/>
      <c r="R110" s="158"/>
      <c r="S110" s="158"/>
      <c r="T110" s="158"/>
      <c r="U110" s="158"/>
      <c r="V110" s="158"/>
      <c r="W110" s="158"/>
    </row>
    <row r="111" spans="1:24" s="10" customFormat="1" ht="20.149999999999999" customHeight="1">
      <c r="A111" s="31" t="s">
        <v>22</v>
      </c>
      <c r="B111" s="138">
        <f>SUM(B107:B110)</f>
        <v>29595</v>
      </c>
      <c r="C111" s="138">
        <f t="shared" ref="C111" si="103">SUM(C107:C110)</f>
        <v>9544</v>
      </c>
      <c r="D111" s="138">
        <f t="shared" ref="D111" si="104">SUM(D107:D110)</f>
        <v>39139</v>
      </c>
      <c r="E111" s="138">
        <f t="shared" ref="E111" si="105">SUM(E107:E110)</f>
        <v>27820</v>
      </c>
      <c r="F111" s="138">
        <f t="shared" ref="F111" si="106">SUM(F107:F110)</f>
        <v>8921</v>
      </c>
      <c r="G111" s="169"/>
      <c r="H111" s="151"/>
      <c r="I111" s="138">
        <f t="shared" ref="I111" si="107">SUM(I107:I110)</f>
        <v>23753</v>
      </c>
      <c r="J111" s="138">
        <f t="shared" ref="J111" si="108">SUM(J107:J110)</f>
        <v>317</v>
      </c>
      <c r="K111" s="138">
        <f t="shared" ref="K111" si="109">SUM(K107:K110)</f>
        <v>2853</v>
      </c>
      <c r="L111" s="138">
        <f t="shared" ref="L111" si="110">SUM(L107:L110)</f>
        <v>20583</v>
      </c>
      <c r="M111" s="140"/>
      <c r="N111" s="140"/>
      <c r="O111" s="140"/>
      <c r="P111" s="140"/>
      <c r="Q111" s="160"/>
      <c r="R111" s="160"/>
      <c r="S111" s="160"/>
      <c r="T111" s="160"/>
      <c r="U111" s="160"/>
      <c r="V111" s="160"/>
      <c r="W111" s="160"/>
      <c r="X111" s="2"/>
    </row>
    <row r="112" spans="1:24" ht="20.149999999999999" customHeight="1">
      <c r="B112" s="161"/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  <c r="M112" s="136"/>
      <c r="N112" s="136"/>
      <c r="O112" s="136"/>
      <c r="P112" s="136"/>
      <c r="Q112" s="158"/>
      <c r="R112" s="158"/>
      <c r="S112" s="158"/>
      <c r="T112" s="158"/>
      <c r="U112" s="158"/>
      <c r="V112" s="158"/>
      <c r="W112" s="158"/>
    </row>
    <row r="113" spans="1:24" ht="20.149999999999999" customHeight="1">
      <c r="A113" s="32" t="s">
        <v>89</v>
      </c>
      <c r="B113" s="150"/>
      <c r="C113" s="151"/>
      <c r="D113" s="154"/>
      <c r="E113" s="150"/>
      <c r="F113" s="151"/>
      <c r="G113" s="150"/>
      <c r="H113" s="151"/>
      <c r="I113" s="169"/>
      <c r="J113" s="151"/>
      <c r="K113" s="151"/>
      <c r="L113" s="152"/>
      <c r="M113" s="136"/>
      <c r="N113" s="136"/>
      <c r="O113" s="136"/>
      <c r="P113" s="136"/>
      <c r="Q113" s="158"/>
      <c r="R113" s="158"/>
      <c r="S113" s="158"/>
      <c r="T113" s="158"/>
      <c r="U113" s="158"/>
      <c r="V113" s="158"/>
      <c r="W113" s="158"/>
    </row>
    <row r="114" spans="1:24" ht="20.149999999999999" customHeight="1">
      <c r="A114" s="58" t="s">
        <v>18</v>
      </c>
      <c r="B114" s="157">
        <v>72</v>
      </c>
      <c r="C114" s="157">
        <v>39</v>
      </c>
      <c r="D114" s="157">
        <v>111</v>
      </c>
      <c r="E114" s="157">
        <v>67</v>
      </c>
      <c r="F114" s="157">
        <v>36</v>
      </c>
      <c r="G114" s="157">
        <v>893</v>
      </c>
      <c r="H114" s="157">
        <v>2658</v>
      </c>
      <c r="I114" s="157">
        <v>156</v>
      </c>
      <c r="J114" s="157">
        <v>2</v>
      </c>
      <c r="K114" s="157">
        <v>77</v>
      </c>
      <c r="L114" s="157">
        <v>77</v>
      </c>
      <c r="M114" s="136"/>
      <c r="N114" s="136"/>
      <c r="O114" s="136"/>
      <c r="P114" s="136"/>
      <c r="Q114" s="158"/>
      <c r="R114" s="158"/>
      <c r="S114" s="158"/>
      <c r="T114" s="158"/>
      <c r="U114" s="158"/>
      <c r="V114" s="158"/>
      <c r="W114" s="158"/>
    </row>
    <row r="115" spans="1:24" ht="20.149999999999999" customHeight="1">
      <c r="A115" s="58" t="s">
        <v>19</v>
      </c>
      <c r="B115" s="157">
        <v>39</v>
      </c>
      <c r="C115" s="157">
        <v>125</v>
      </c>
      <c r="D115" s="157">
        <v>164</v>
      </c>
      <c r="E115" s="157">
        <v>37</v>
      </c>
      <c r="F115" s="157">
        <v>120</v>
      </c>
      <c r="G115" s="157">
        <v>2768</v>
      </c>
      <c r="H115" s="157">
        <v>2351</v>
      </c>
      <c r="I115" s="157">
        <v>385</v>
      </c>
      <c r="J115" s="157">
        <v>0</v>
      </c>
      <c r="K115" s="157">
        <v>229</v>
      </c>
      <c r="L115" s="157">
        <v>156</v>
      </c>
      <c r="M115" s="136"/>
      <c r="N115" s="136"/>
      <c r="O115" s="136"/>
      <c r="P115" s="136"/>
      <c r="Q115" s="158"/>
      <c r="R115" s="158"/>
      <c r="S115" s="158"/>
      <c r="T115" s="158"/>
      <c r="U115" s="158"/>
      <c r="V115" s="158"/>
      <c r="W115" s="158"/>
    </row>
    <row r="116" spans="1:24" ht="20.149999999999999" customHeight="1">
      <c r="A116" s="58" t="s">
        <v>20</v>
      </c>
      <c r="B116" s="159">
        <v>92</v>
      </c>
      <c r="C116" s="159">
        <v>480</v>
      </c>
      <c r="D116" s="159">
        <v>572</v>
      </c>
      <c r="E116" s="159">
        <v>88</v>
      </c>
      <c r="F116" s="159">
        <v>451</v>
      </c>
      <c r="G116" s="159">
        <v>1343</v>
      </c>
      <c r="H116" s="159">
        <v>3706</v>
      </c>
      <c r="I116" s="159">
        <v>1790</v>
      </c>
      <c r="J116" s="159">
        <v>54</v>
      </c>
      <c r="K116" s="159">
        <v>949</v>
      </c>
      <c r="L116" s="159">
        <v>787</v>
      </c>
      <c r="M116" s="136"/>
      <c r="N116" s="136"/>
      <c r="O116" s="136"/>
      <c r="P116" s="136"/>
      <c r="Q116" s="158"/>
      <c r="R116" s="158"/>
      <c r="S116" s="158"/>
      <c r="T116" s="158"/>
      <c r="U116" s="158"/>
      <c r="V116" s="158"/>
      <c r="W116" s="158"/>
    </row>
    <row r="117" spans="1:24" ht="20.149999999999999" customHeight="1">
      <c r="A117" s="58" t="s">
        <v>21</v>
      </c>
      <c r="B117" s="159">
        <v>59</v>
      </c>
      <c r="C117" s="159">
        <v>165</v>
      </c>
      <c r="D117" s="159">
        <v>224</v>
      </c>
      <c r="E117" s="159">
        <v>56</v>
      </c>
      <c r="F117" s="159">
        <v>157</v>
      </c>
      <c r="G117" s="159">
        <v>850</v>
      </c>
      <c r="H117" s="159">
        <v>2000</v>
      </c>
      <c r="I117" s="159">
        <v>362</v>
      </c>
      <c r="J117" s="159">
        <v>12</v>
      </c>
      <c r="K117" s="159">
        <v>350</v>
      </c>
      <c r="L117" s="159">
        <v>0</v>
      </c>
      <c r="M117" s="136"/>
      <c r="N117" s="136"/>
      <c r="O117" s="136"/>
      <c r="P117" s="136"/>
      <c r="Q117" s="158"/>
      <c r="R117" s="158"/>
      <c r="S117" s="158"/>
      <c r="T117" s="158"/>
      <c r="U117" s="158"/>
      <c r="V117" s="158"/>
      <c r="W117" s="158"/>
    </row>
    <row r="118" spans="1:24" s="10" customFormat="1" ht="20.149999999999999" customHeight="1">
      <c r="A118" s="31" t="s">
        <v>22</v>
      </c>
      <c r="B118" s="138">
        <f>SUM(B114:B117)</f>
        <v>262</v>
      </c>
      <c r="C118" s="138">
        <f t="shared" ref="C118" si="111">SUM(C114:C117)</f>
        <v>809</v>
      </c>
      <c r="D118" s="138">
        <f t="shared" ref="D118" si="112">SUM(D114:D117)</f>
        <v>1071</v>
      </c>
      <c r="E118" s="138">
        <f t="shared" ref="E118" si="113">SUM(E114:E117)</f>
        <v>248</v>
      </c>
      <c r="F118" s="138">
        <f t="shared" ref="F118" si="114">SUM(F114:F117)</f>
        <v>764</v>
      </c>
      <c r="G118" s="169"/>
      <c r="H118" s="151"/>
      <c r="I118" s="138">
        <f t="shared" ref="I118" si="115">SUM(I114:I117)</f>
        <v>2693</v>
      </c>
      <c r="J118" s="138">
        <f t="shared" ref="J118" si="116">SUM(J114:J117)</f>
        <v>68</v>
      </c>
      <c r="K118" s="138">
        <f t="shared" ref="K118" si="117">SUM(K114:K117)</f>
        <v>1605</v>
      </c>
      <c r="L118" s="138">
        <f t="shared" ref="L118" si="118">SUM(L114:L117)</f>
        <v>1020</v>
      </c>
      <c r="M118" s="140"/>
      <c r="N118" s="140"/>
      <c r="O118" s="140"/>
      <c r="P118" s="140"/>
      <c r="Q118" s="160"/>
      <c r="R118" s="160"/>
      <c r="S118" s="160"/>
      <c r="T118" s="160"/>
      <c r="U118" s="160"/>
      <c r="V118" s="160"/>
      <c r="W118" s="160"/>
      <c r="X118" s="2"/>
    </row>
    <row r="119" spans="1:24" ht="20.149999999999999" customHeight="1">
      <c r="B119" s="202"/>
      <c r="C119" s="202"/>
      <c r="D119" s="202"/>
      <c r="E119" s="202"/>
      <c r="F119" s="202"/>
      <c r="G119" s="202"/>
      <c r="H119" s="202"/>
      <c r="I119" s="202"/>
      <c r="J119" s="202"/>
      <c r="K119" s="202"/>
      <c r="L119" s="202"/>
      <c r="M119" s="136"/>
      <c r="N119" s="136"/>
      <c r="O119" s="136"/>
      <c r="P119" s="136"/>
      <c r="Q119" s="158"/>
      <c r="R119" s="158"/>
      <c r="S119" s="158"/>
      <c r="T119" s="158"/>
      <c r="U119" s="158"/>
      <c r="V119" s="158"/>
      <c r="W119" s="158"/>
    </row>
    <row r="120" spans="1:24" ht="20.149999999999999" customHeight="1">
      <c r="A120" s="32" t="s">
        <v>90</v>
      </c>
      <c r="B120" s="150"/>
      <c r="C120" s="151"/>
      <c r="D120" s="154"/>
      <c r="E120" s="150"/>
      <c r="F120" s="151"/>
      <c r="G120" s="150"/>
      <c r="H120" s="151"/>
      <c r="I120" s="169"/>
      <c r="J120" s="151"/>
      <c r="K120" s="151"/>
      <c r="L120" s="152"/>
      <c r="M120" s="136"/>
      <c r="N120" s="136"/>
      <c r="O120" s="136"/>
      <c r="P120" s="136"/>
      <c r="Q120" s="158"/>
      <c r="R120" s="158"/>
      <c r="S120" s="158"/>
      <c r="T120" s="158"/>
      <c r="U120" s="158"/>
      <c r="V120" s="158"/>
      <c r="W120" s="158"/>
    </row>
    <row r="121" spans="1:24" ht="20.149999999999999" customHeight="1">
      <c r="A121" s="58" t="s">
        <v>18</v>
      </c>
      <c r="B121" s="157">
        <v>40</v>
      </c>
      <c r="C121" s="157">
        <v>37</v>
      </c>
      <c r="D121" s="157">
        <v>77</v>
      </c>
      <c r="E121" s="157">
        <v>38</v>
      </c>
      <c r="F121" s="157">
        <v>35</v>
      </c>
      <c r="G121" s="157">
        <v>512</v>
      </c>
      <c r="H121" s="157">
        <v>1012</v>
      </c>
      <c r="I121" s="157">
        <v>55</v>
      </c>
      <c r="J121" s="157">
        <v>1</v>
      </c>
      <c r="K121" s="157">
        <v>27</v>
      </c>
      <c r="L121" s="157">
        <v>27</v>
      </c>
      <c r="M121" s="136"/>
      <c r="N121" s="136"/>
      <c r="O121" s="136"/>
      <c r="P121" s="136"/>
      <c r="Q121" s="158"/>
      <c r="R121" s="158"/>
      <c r="S121" s="158"/>
      <c r="T121" s="158"/>
      <c r="U121" s="158"/>
      <c r="V121" s="158"/>
      <c r="W121" s="158"/>
    </row>
    <row r="122" spans="1:24" ht="20.149999999999999" customHeight="1">
      <c r="A122" s="58" t="s">
        <v>19</v>
      </c>
      <c r="B122" s="157">
        <v>510</v>
      </c>
      <c r="C122" s="157">
        <v>467</v>
      </c>
      <c r="D122" s="157">
        <v>977</v>
      </c>
      <c r="E122" s="157">
        <v>474</v>
      </c>
      <c r="F122" s="157">
        <v>434</v>
      </c>
      <c r="G122" s="157">
        <v>787</v>
      </c>
      <c r="H122" s="157">
        <v>1074</v>
      </c>
      <c r="I122" s="157">
        <v>839</v>
      </c>
      <c r="J122" s="157">
        <v>0</v>
      </c>
      <c r="K122" s="157">
        <v>629</v>
      </c>
      <c r="L122" s="157">
        <v>210</v>
      </c>
      <c r="M122" s="136"/>
      <c r="N122" s="136"/>
      <c r="O122" s="136"/>
      <c r="P122" s="136"/>
      <c r="Q122" s="158"/>
      <c r="R122" s="158"/>
      <c r="S122" s="158"/>
      <c r="T122" s="158"/>
      <c r="U122" s="158"/>
      <c r="V122" s="158"/>
      <c r="W122" s="158"/>
    </row>
    <row r="123" spans="1:24" ht="20.149999999999999" customHeight="1">
      <c r="A123" s="58" t="s">
        <v>20</v>
      </c>
      <c r="B123" s="159">
        <v>4</v>
      </c>
      <c r="C123" s="159">
        <v>3</v>
      </c>
      <c r="D123" s="159">
        <v>7</v>
      </c>
      <c r="E123" s="159">
        <v>4</v>
      </c>
      <c r="F123" s="159">
        <v>3</v>
      </c>
      <c r="G123" s="159">
        <v>528</v>
      </c>
      <c r="H123" s="159">
        <v>1597</v>
      </c>
      <c r="I123" s="159">
        <v>7</v>
      </c>
      <c r="J123" s="159">
        <v>2</v>
      </c>
      <c r="K123" s="159">
        <v>0</v>
      </c>
      <c r="L123" s="159">
        <v>5</v>
      </c>
      <c r="M123" s="136"/>
      <c r="N123" s="136"/>
      <c r="O123" s="136"/>
      <c r="P123" s="136"/>
      <c r="Q123" s="158"/>
      <c r="R123" s="158"/>
      <c r="S123" s="158"/>
      <c r="T123" s="158"/>
      <c r="U123" s="158"/>
      <c r="V123" s="158"/>
      <c r="W123" s="158"/>
    </row>
    <row r="124" spans="1:24" ht="20.149999999999999" customHeight="1">
      <c r="A124" s="58" t="s">
        <v>21</v>
      </c>
      <c r="B124" s="159">
        <v>3157</v>
      </c>
      <c r="C124" s="159">
        <v>7625</v>
      </c>
      <c r="D124" s="159">
        <v>10782</v>
      </c>
      <c r="E124" s="159">
        <v>2987</v>
      </c>
      <c r="F124" s="159">
        <v>7150</v>
      </c>
      <c r="G124" s="159">
        <v>617</v>
      </c>
      <c r="H124" s="159">
        <v>1234</v>
      </c>
      <c r="I124" s="159">
        <v>10666</v>
      </c>
      <c r="J124" s="159">
        <v>0</v>
      </c>
      <c r="K124" s="159">
        <v>100</v>
      </c>
      <c r="L124" s="159">
        <v>10566</v>
      </c>
      <c r="M124" s="136"/>
      <c r="N124" s="136"/>
      <c r="O124" s="136"/>
      <c r="P124" s="136"/>
      <c r="Q124" s="158"/>
      <c r="R124" s="158"/>
      <c r="S124" s="158"/>
      <c r="T124" s="158"/>
      <c r="U124" s="158"/>
      <c r="V124" s="158"/>
      <c r="W124" s="158"/>
    </row>
    <row r="125" spans="1:24" s="10" customFormat="1" ht="20.149999999999999" customHeight="1">
      <c r="A125" s="31" t="s">
        <v>22</v>
      </c>
      <c r="B125" s="138">
        <f>SUM(B121:B124)</f>
        <v>3711</v>
      </c>
      <c r="C125" s="138">
        <f t="shared" ref="C125" si="119">SUM(C121:C124)</f>
        <v>8132</v>
      </c>
      <c r="D125" s="138">
        <f t="shared" ref="D125" si="120">SUM(D121:D124)</f>
        <v>11843</v>
      </c>
      <c r="E125" s="138">
        <f t="shared" ref="E125" si="121">SUM(E121:E124)</f>
        <v>3503</v>
      </c>
      <c r="F125" s="138">
        <f t="shared" ref="F125" si="122">SUM(F121:F124)</f>
        <v>7622</v>
      </c>
      <c r="G125" s="169"/>
      <c r="H125" s="151"/>
      <c r="I125" s="138">
        <f t="shared" ref="I125" si="123">SUM(I121:I124)</f>
        <v>11567</v>
      </c>
      <c r="J125" s="138">
        <f t="shared" ref="J125" si="124">SUM(J121:J124)</f>
        <v>3</v>
      </c>
      <c r="K125" s="138">
        <f t="shared" ref="K125" si="125">SUM(K121:K124)</f>
        <v>756</v>
      </c>
      <c r="L125" s="138">
        <f t="shared" ref="L125" si="126">SUM(L121:L124)</f>
        <v>10808</v>
      </c>
      <c r="M125" s="140"/>
      <c r="N125" s="140"/>
      <c r="O125" s="140"/>
      <c r="P125" s="140"/>
      <c r="Q125" s="160"/>
      <c r="R125" s="160"/>
      <c r="S125" s="160"/>
      <c r="T125" s="160"/>
      <c r="U125" s="160"/>
      <c r="V125" s="160"/>
      <c r="W125" s="160"/>
      <c r="X125" s="2"/>
    </row>
    <row r="126" spans="1:24" ht="20.149999999999999" customHeight="1">
      <c r="B126" s="20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136"/>
      <c r="N126" s="136"/>
      <c r="O126" s="136"/>
      <c r="P126" s="136"/>
      <c r="Q126" s="158"/>
      <c r="R126" s="158"/>
      <c r="S126" s="158"/>
      <c r="T126" s="158"/>
      <c r="U126" s="158"/>
      <c r="V126" s="158"/>
      <c r="W126" s="158"/>
    </row>
    <row r="127" spans="1:24" ht="20.149999999999999" customHeight="1">
      <c r="A127" s="32" t="s">
        <v>215</v>
      </c>
      <c r="B127" s="150"/>
      <c r="C127" s="151"/>
      <c r="D127" s="154"/>
      <c r="E127" s="150"/>
      <c r="F127" s="151"/>
      <c r="G127" s="150"/>
      <c r="H127" s="151"/>
      <c r="I127" s="169"/>
      <c r="J127" s="151"/>
      <c r="K127" s="151"/>
      <c r="L127" s="152"/>
      <c r="M127" s="136"/>
      <c r="N127" s="136"/>
      <c r="O127" s="136"/>
      <c r="P127" s="136"/>
      <c r="Q127" s="158"/>
      <c r="R127" s="158"/>
      <c r="S127" s="158"/>
      <c r="T127" s="158"/>
      <c r="U127" s="158"/>
      <c r="V127" s="158"/>
      <c r="W127" s="158"/>
    </row>
    <row r="128" spans="1:24" ht="20.149999999999999" customHeight="1">
      <c r="A128" s="58" t="s">
        <v>18</v>
      </c>
      <c r="B128" s="157">
        <v>2</v>
      </c>
      <c r="C128" s="157">
        <v>0</v>
      </c>
      <c r="D128" s="157">
        <v>2</v>
      </c>
      <c r="E128" s="157">
        <v>0</v>
      </c>
      <c r="F128" s="157">
        <v>0</v>
      </c>
      <c r="G128" s="157">
        <v>0</v>
      </c>
      <c r="H128" s="157">
        <v>0</v>
      </c>
      <c r="I128" s="157">
        <v>0</v>
      </c>
      <c r="J128" s="157">
        <v>0</v>
      </c>
      <c r="K128" s="157">
        <v>0</v>
      </c>
      <c r="L128" s="157">
        <v>0</v>
      </c>
      <c r="M128" s="136"/>
      <c r="N128" s="136"/>
      <c r="O128" s="136"/>
      <c r="P128" s="136"/>
      <c r="Q128" s="158"/>
      <c r="R128" s="158"/>
      <c r="S128" s="158"/>
      <c r="T128" s="158"/>
      <c r="U128" s="158"/>
      <c r="V128" s="158"/>
      <c r="W128" s="158"/>
    </row>
    <row r="129" spans="1:24" ht="20.149999999999999" customHeight="1">
      <c r="A129" s="58" t="s">
        <v>19</v>
      </c>
      <c r="B129" s="157">
        <v>0</v>
      </c>
      <c r="C129" s="157">
        <v>1</v>
      </c>
      <c r="D129" s="157">
        <v>1</v>
      </c>
      <c r="E129" s="157">
        <v>0</v>
      </c>
      <c r="F129" s="157">
        <v>1</v>
      </c>
      <c r="G129" s="157">
        <v>0</v>
      </c>
      <c r="H129" s="157">
        <v>2000</v>
      </c>
      <c r="I129" s="157">
        <v>2</v>
      </c>
      <c r="J129" s="157">
        <v>0</v>
      </c>
      <c r="K129" s="157">
        <v>2</v>
      </c>
      <c r="L129" s="157">
        <v>0</v>
      </c>
      <c r="M129" s="136"/>
      <c r="N129" s="136"/>
      <c r="O129" s="136"/>
      <c r="P129" s="136"/>
      <c r="Q129" s="158"/>
      <c r="R129" s="158"/>
      <c r="S129" s="158"/>
      <c r="T129" s="158"/>
      <c r="U129" s="158"/>
      <c r="V129" s="158"/>
      <c r="W129" s="158"/>
    </row>
    <row r="130" spans="1:24" ht="19.5" customHeight="1">
      <c r="A130" s="58" t="s">
        <v>20</v>
      </c>
      <c r="B130" s="159">
        <v>199</v>
      </c>
      <c r="C130" s="159">
        <v>244</v>
      </c>
      <c r="D130" s="159">
        <v>443</v>
      </c>
      <c r="E130" s="159">
        <v>187</v>
      </c>
      <c r="F130" s="159">
        <v>222</v>
      </c>
      <c r="G130" s="159">
        <v>531</v>
      </c>
      <c r="H130" s="159">
        <v>1627</v>
      </c>
      <c r="I130" s="159">
        <v>460</v>
      </c>
      <c r="J130" s="159">
        <v>0</v>
      </c>
      <c r="K130" s="159">
        <v>0</v>
      </c>
      <c r="L130" s="159">
        <v>460</v>
      </c>
      <c r="M130" s="136"/>
      <c r="N130" s="136"/>
      <c r="O130" s="136"/>
      <c r="P130" s="136"/>
      <c r="Q130" s="158"/>
      <c r="R130" s="158"/>
      <c r="S130" s="158"/>
      <c r="T130" s="158"/>
      <c r="U130" s="158"/>
      <c r="V130" s="158"/>
      <c r="W130" s="158"/>
    </row>
    <row r="131" spans="1:24" ht="20.149999999999999" customHeight="1">
      <c r="A131" s="58" t="s">
        <v>21</v>
      </c>
      <c r="B131" s="159">
        <v>8</v>
      </c>
      <c r="C131" s="159">
        <v>18</v>
      </c>
      <c r="D131" s="159">
        <v>26</v>
      </c>
      <c r="E131" s="159">
        <v>8</v>
      </c>
      <c r="F131" s="159">
        <v>5</v>
      </c>
      <c r="G131" s="159">
        <v>700</v>
      </c>
      <c r="H131" s="159">
        <v>1200</v>
      </c>
      <c r="I131" s="159">
        <v>12</v>
      </c>
      <c r="J131" s="159">
        <v>0</v>
      </c>
      <c r="K131" s="159">
        <v>0</v>
      </c>
      <c r="L131" s="159">
        <v>12</v>
      </c>
      <c r="M131" s="136"/>
      <c r="N131" s="136"/>
      <c r="O131" s="136"/>
      <c r="P131" s="136"/>
      <c r="Q131" s="158"/>
      <c r="R131" s="158"/>
      <c r="S131" s="158"/>
      <c r="T131" s="158"/>
      <c r="U131" s="158"/>
      <c r="V131" s="158"/>
      <c r="W131" s="158"/>
    </row>
    <row r="132" spans="1:24" s="10" customFormat="1" ht="20.149999999999999" customHeight="1">
      <c r="A132" s="31" t="s">
        <v>22</v>
      </c>
      <c r="B132" s="138">
        <f>SUM(B128:B131)</f>
        <v>209</v>
      </c>
      <c r="C132" s="138">
        <f t="shared" ref="C132" si="127">SUM(C128:C131)</f>
        <v>263</v>
      </c>
      <c r="D132" s="138">
        <f t="shared" ref="D132" si="128">SUM(D128:D131)</f>
        <v>472</v>
      </c>
      <c r="E132" s="138">
        <f t="shared" ref="E132" si="129">SUM(E128:E131)</f>
        <v>195</v>
      </c>
      <c r="F132" s="138">
        <f t="shared" ref="F132" si="130">SUM(F128:F131)</f>
        <v>228</v>
      </c>
      <c r="G132" s="169"/>
      <c r="H132" s="151"/>
      <c r="I132" s="138">
        <f t="shared" ref="I132" si="131">SUM(I128:I131)</f>
        <v>474</v>
      </c>
      <c r="J132" s="138">
        <f t="shared" ref="J132" si="132">SUM(J128:J131)</f>
        <v>0</v>
      </c>
      <c r="K132" s="138">
        <f t="shared" ref="K132" si="133">SUM(K128:K131)</f>
        <v>2</v>
      </c>
      <c r="L132" s="138">
        <f t="shared" ref="L132" si="134">SUM(L128:L131)</f>
        <v>472</v>
      </c>
      <c r="M132" s="140"/>
      <c r="N132" s="140"/>
      <c r="O132" s="140"/>
      <c r="P132" s="140"/>
      <c r="Q132" s="160"/>
      <c r="R132" s="160"/>
      <c r="S132" s="160"/>
      <c r="T132" s="160"/>
      <c r="U132" s="160"/>
      <c r="V132" s="160"/>
      <c r="W132" s="160"/>
      <c r="X132" s="2"/>
    </row>
    <row r="133" spans="1:24" s="10" customFormat="1" ht="20.149999999999999" customHeight="1">
      <c r="A133" s="98"/>
      <c r="B133" s="162"/>
      <c r="C133" s="162"/>
      <c r="D133" s="162"/>
      <c r="E133" s="162"/>
      <c r="F133" s="162"/>
      <c r="G133" s="193"/>
      <c r="H133" s="193"/>
      <c r="I133" s="162"/>
      <c r="J133" s="162"/>
      <c r="K133" s="162"/>
      <c r="L133" s="162"/>
      <c r="M133" s="140"/>
      <c r="N133" s="140"/>
      <c r="O133" s="140"/>
      <c r="P133" s="140"/>
      <c r="Q133" s="160"/>
      <c r="R133" s="160"/>
      <c r="S133" s="160"/>
      <c r="T133" s="160"/>
      <c r="U133" s="160"/>
      <c r="V133" s="160"/>
      <c r="W133" s="160"/>
      <c r="X133" s="2"/>
    </row>
    <row r="134" spans="1:24" s="10" customFormat="1" ht="20.149999999999999" customHeight="1">
      <c r="A134" s="32" t="s">
        <v>289</v>
      </c>
      <c r="B134" s="150"/>
      <c r="C134" s="151"/>
      <c r="D134" s="154"/>
      <c r="E134" s="150"/>
      <c r="F134" s="151"/>
      <c r="G134" s="150"/>
      <c r="H134" s="151"/>
      <c r="I134" s="169"/>
      <c r="J134" s="151"/>
      <c r="K134" s="151"/>
      <c r="L134" s="152"/>
      <c r="M134" s="140"/>
      <c r="N134" s="140"/>
      <c r="O134" s="140"/>
      <c r="P134" s="140"/>
      <c r="Q134" s="160"/>
      <c r="R134" s="160"/>
      <c r="S134" s="160"/>
      <c r="T134" s="160"/>
      <c r="U134" s="160"/>
      <c r="V134" s="160"/>
      <c r="W134" s="160"/>
      <c r="X134" s="2"/>
    </row>
    <row r="135" spans="1:24" s="10" customFormat="1" ht="20.149999999999999" customHeight="1">
      <c r="A135" s="58" t="s">
        <v>18</v>
      </c>
      <c r="B135" s="157">
        <v>3</v>
      </c>
      <c r="C135" s="157">
        <v>6</v>
      </c>
      <c r="D135" s="157">
        <v>9</v>
      </c>
      <c r="E135" s="157">
        <v>3</v>
      </c>
      <c r="F135" s="157">
        <v>6</v>
      </c>
      <c r="G135" s="157">
        <v>2133</v>
      </c>
      <c r="H135" s="157">
        <v>9817</v>
      </c>
      <c r="I135" s="157">
        <v>65</v>
      </c>
      <c r="J135" s="157">
        <v>2</v>
      </c>
      <c r="K135" s="157">
        <v>63</v>
      </c>
      <c r="L135" s="157">
        <v>0</v>
      </c>
      <c r="M135" s="140"/>
      <c r="N135" s="140"/>
      <c r="O135" s="140"/>
      <c r="P135" s="140"/>
      <c r="Q135" s="160"/>
      <c r="R135" s="160"/>
      <c r="S135" s="160"/>
      <c r="T135" s="160"/>
      <c r="U135" s="160"/>
      <c r="V135" s="160"/>
      <c r="W135" s="160"/>
      <c r="X135" s="2"/>
    </row>
    <row r="136" spans="1:24" s="10" customFormat="1" ht="20.149999999999999" customHeight="1">
      <c r="A136" s="58" t="s">
        <v>19</v>
      </c>
      <c r="B136" s="157">
        <v>0</v>
      </c>
      <c r="C136" s="157">
        <v>2</v>
      </c>
      <c r="D136" s="157">
        <v>2</v>
      </c>
      <c r="E136" s="157">
        <v>0</v>
      </c>
      <c r="F136" s="157">
        <v>2</v>
      </c>
      <c r="G136" s="157">
        <v>0</v>
      </c>
      <c r="H136" s="157">
        <v>16600</v>
      </c>
      <c r="I136" s="157">
        <v>33</v>
      </c>
      <c r="J136" s="157">
        <v>1</v>
      </c>
      <c r="K136" s="157">
        <v>32</v>
      </c>
      <c r="L136" s="157">
        <v>0</v>
      </c>
      <c r="M136" s="140"/>
      <c r="N136" s="140"/>
      <c r="O136" s="140"/>
      <c r="P136" s="140"/>
      <c r="Q136" s="160"/>
      <c r="R136" s="160"/>
      <c r="S136" s="160"/>
      <c r="T136" s="160"/>
      <c r="U136" s="160"/>
      <c r="V136" s="160"/>
      <c r="W136" s="160"/>
      <c r="X136" s="2"/>
    </row>
    <row r="137" spans="1:24" s="10" customFormat="1" ht="20.149999999999999" customHeight="1">
      <c r="A137" s="58" t="s">
        <v>20</v>
      </c>
      <c r="B137" s="159">
        <v>0</v>
      </c>
      <c r="C137" s="159">
        <v>70</v>
      </c>
      <c r="D137" s="159">
        <v>70</v>
      </c>
      <c r="E137" s="159">
        <v>0</v>
      </c>
      <c r="F137" s="159">
        <v>65</v>
      </c>
      <c r="G137" s="159">
        <v>0</v>
      </c>
      <c r="H137" s="159">
        <v>23379</v>
      </c>
      <c r="I137" s="159">
        <v>1520</v>
      </c>
      <c r="J137" s="159">
        <v>18</v>
      </c>
      <c r="K137" s="159">
        <v>1368</v>
      </c>
      <c r="L137" s="159">
        <v>134</v>
      </c>
      <c r="M137" s="140"/>
      <c r="N137" s="140"/>
      <c r="O137" s="140"/>
      <c r="P137" s="140"/>
      <c r="Q137" s="160"/>
      <c r="R137" s="160"/>
      <c r="S137" s="160"/>
      <c r="T137" s="160"/>
      <c r="U137" s="160"/>
      <c r="V137" s="160"/>
      <c r="W137" s="160"/>
      <c r="X137" s="2"/>
    </row>
    <row r="138" spans="1:24" s="10" customFormat="1" ht="20.149999999999999" customHeight="1">
      <c r="A138" s="58" t="s">
        <v>21</v>
      </c>
      <c r="B138" s="159">
        <v>2</v>
      </c>
      <c r="C138" s="159">
        <v>27</v>
      </c>
      <c r="D138" s="159">
        <v>29</v>
      </c>
      <c r="E138" s="159">
        <v>2</v>
      </c>
      <c r="F138" s="159">
        <v>17</v>
      </c>
      <c r="G138" s="159">
        <v>5000</v>
      </c>
      <c r="H138" s="159">
        <v>12000</v>
      </c>
      <c r="I138" s="159">
        <v>214</v>
      </c>
      <c r="J138" s="159">
        <v>4</v>
      </c>
      <c r="K138" s="159">
        <v>210</v>
      </c>
      <c r="L138" s="159">
        <v>0</v>
      </c>
      <c r="M138" s="140"/>
      <c r="N138" s="140"/>
      <c r="O138" s="140"/>
      <c r="P138" s="140"/>
      <c r="Q138" s="160"/>
      <c r="R138" s="160"/>
      <c r="S138" s="160"/>
      <c r="T138" s="160"/>
      <c r="U138" s="160"/>
      <c r="V138" s="160"/>
      <c r="W138" s="160"/>
      <c r="X138" s="2"/>
    </row>
    <row r="139" spans="1:24" s="10" customFormat="1" ht="20.149999999999999" customHeight="1">
      <c r="A139" s="31" t="s">
        <v>22</v>
      </c>
      <c r="B139" s="138">
        <f>SUM(B135:B138)</f>
        <v>5</v>
      </c>
      <c r="C139" s="138">
        <f t="shared" ref="C139:F139" si="135">SUM(C135:C138)</f>
        <v>105</v>
      </c>
      <c r="D139" s="138">
        <f t="shared" si="135"/>
        <v>110</v>
      </c>
      <c r="E139" s="138">
        <f t="shared" si="135"/>
        <v>5</v>
      </c>
      <c r="F139" s="138">
        <f t="shared" si="135"/>
        <v>90</v>
      </c>
      <c r="G139" s="169"/>
      <c r="H139" s="151"/>
      <c r="I139" s="138">
        <f t="shared" ref="I139:L139" si="136">SUM(I135:I138)</f>
        <v>1832</v>
      </c>
      <c r="J139" s="138">
        <f t="shared" si="136"/>
        <v>25</v>
      </c>
      <c r="K139" s="138">
        <f t="shared" si="136"/>
        <v>1673</v>
      </c>
      <c r="L139" s="138">
        <f t="shared" si="136"/>
        <v>134</v>
      </c>
      <c r="M139" s="140"/>
      <c r="N139" s="140"/>
      <c r="O139" s="140"/>
      <c r="P139" s="140"/>
      <c r="Q139" s="160"/>
      <c r="R139" s="160"/>
      <c r="S139" s="160"/>
      <c r="T139" s="160"/>
      <c r="U139" s="160"/>
      <c r="V139" s="160"/>
      <c r="W139" s="160"/>
      <c r="X139" s="2"/>
    </row>
    <row r="140" spans="1:24" ht="20.149999999999999" customHeight="1">
      <c r="B140" s="202"/>
      <c r="C140" s="202"/>
      <c r="D140" s="202"/>
      <c r="E140" s="202"/>
      <c r="F140" s="202"/>
      <c r="G140" s="202"/>
      <c r="H140" s="202"/>
      <c r="I140" s="202"/>
      <c r="J140" s="202"/>
      <c r="K140" s="202"/>
      <c r="L140" s="202"/>
      <c r="M140" s="136"/>
      <c r="N140" s="136"/>
      <c r="O140" s="136"/>
      <c r="P140" s="136"/>
      <c r="Q140" s="158"/>
      <c r="R140" s="158"/>
      <c r="S140" s="158"/>
      <c r="T140" s="158"/>
      <c r="U140" s="158"/>
      <c r="V140" s="158"/>
      <c r="W140" s="158"/>
    </row>
    <row r="141" spans="1:24" ht="20.149999999999999" customHeight="1">
      <c r="A141" s="32" t="s">
        <v>305</v>
      </c>
      <c r="B141" s="150"/>
      <c r="C141" s="151"/>
      <c r="D141" s="154"/>
      <c r="E141" s="150"/>
      <c r="F141" s="151"/>
      <c r="G141" s="150"/>
      <c r="H141" s="151"/>
      <c r="I141" s="169"/>
      <c r="J141" s="151"/>
      <c r="K141" s="151"/>
      <c r="L141" s="152"/>
      <c r="M141" s="136"/>
      <c r="N141" s="136"/>
      <c r="O141" s="136"/>
      <c r="P141" s="136"/>
      <c r="Q141" s="158"/>
      <c r="R141" s="158"/>
      <c r="S141" s="158"/>
      <c r="T141" s="158"/>
      <c r="U141" s="158"/>
      <c r="V141" s="158"/>
      <c r="W141" s="158"/>
    </row>
    <row r="142" spans="1:24" ht="20.149999999999999" customHeight="1">
      <c r="A142" s="58" t="s">
        <v>18</v>
      </c>
      <c r="B142" s="157">
        <v>0</v>
      </c>
      <c r="C142" s="157">
        <v>0</v>
      </c>
      <c r="D142" s="157">
        <v>0</v>
      </c>
      <c r="E142" s="157">
        <v>0</v>
      </c>
      <c r="F142" s="157">
        <v>0</v>
      </c>
      <c r="G142" s="157">
        <v>0</v>
      </c>
      <c r="H142" s="157">
        <v>0</v>
      </c>
      <c r="I142" s="157">
        <v>0</v>
      </c>
      <c r="J142" s="157">
        <v>0</v>
      </c>
      <c r="K142" s="157">
        <v>0</v>
      </c>
      <c r="L142" s="157">
        <v>0</v>
      </c>
      <c r="M142" s="136"/>
      <c r="N142" s="136"/>
      <c r="O142" s="136"/>
      <c r="P142" s="136"/>
      <c r="Q142" s="158"/>
      <c r="R142" s="158"/>
      <c r="S142" s="158"/>
      <c r="T142" s="158"/>
      <c r="U142" s="158"/>
      <c r="V142" s="158"/>
      <c r="W142" s="158"/>
    </row>
    <row r="143" spans="1:24" ht="20.149999999999999" customHeight="1">
      <c r="A143" s="58" t="s">
        <v>19</v>
      </c>
      <c r="B143" s="157">
        <v>0</v>
      </c>
      <c r="C143" s="157">
        <v>0</v>
      </c>
      <c r="D143" s="157">
        <v>0</v>
      </c>
      <c r="E143" s="157">
        <v>0</v>
      </c>
      <c r="F143" s="157">
        <v>0</v>
      </c>
      <c r="G143" s="157">
        <v>0</v>
      </c>
      <c r="H143" s="157">
        <v>0</v>
      </c>
      <c r="I143" s="157">
        <v>0</v>
      </c>
      <c r="J143" s="157">
        <v>0</v>
      </c>
      <c r="K143" s="157">
        <v>0</v>
      </c>
      <c r="L143" s="157">
        <v>0</v>
      </c>
      <c r="M143" s="136"/>
      <c r="N143" s="136"/>
      <c r="O143" s="136"/>
      <c r="P143" s="136"/>
      <c r="Q143" s="158"/>
      <c r="R143" s="158"/>
      <c r="S143" s="158"/>
      <c r="T143" s="158"/>
      <c r="U143" s="158"/>
      <c r="V143" s="158"/>
      <c r="W143" s="158"/>
    </row>
    <row r="144" spans="1:24" ht="19.5" customHeight="1">
      <c r="A144" s="58" t="s">
        <v>20</v>
      </c>
      <c r="B144" s="159">
        <v>0</v>
      </c>
      <c r="C144" s="159">
        <v>1</v>
      </c>
      <c r="D144" s="159">
        <v>1</v>
      </c>
      <c r="E144" s="159">
        <v>0</v>
      </c>
      <c r="F144" s="159">
        <v>1</v>
      </c>
      <c r="G144" s="159">
        <v>0</v>
      </c>
      <c r="H144" s="159">
        <v>15200</v>
      </c>
      <c r="I144" s="159">
        <v>15</v>
      </c>
      <c r="J144" s="159">
        <v>0</v>
      </c>
      <c r="K144" s="159">
        <v>2</v>
      </c>
      <c r="L144" s="159">
        <v>13</v>
      </c>
      <c r="M144" s="136"/>
      <c r="N144" s="136"/>
      <c r="O144" s="136"/>
      <c r="P144" s="136"/>
      <c r="Q144" s="158"/>
      <c r="R144" s="158"/>
      <c r="S144" s="158"/>
      <c r="T144" s="158"/>
      <c r="U144" s="158"/>
      <c r="V144" s="158"/>
      <c r="W144" s="158"/>
    </row>
    <row r="145" spans="1:24" ht="20.149999999999999" customHeight="1">
      <c r="A145" s="58" t="s">
        <v>21</v>
      </c>
      <c r="B145" s="159">
        <v>0</v>
      </c>
      <c r="C145" s="159">
        <v>0</v>
      </c>
      <c r="D145" s="159">
        <v>0</v>
      </c>
      <c r="E145" s="159">
        <v>0</v>
      </c>
      <c r="F145" s="159">
        <v>0</v>
      </c>
      <c r="G145" s="159">
        <v>0</v>
      </c>
      <c r="H145" s="159">
        <v>0</v>
      </c>
      <c r="I145" s="159">
        <v>0</v>
      </c>
      <c r="J145" s="159">
        <v>0</v>
      </c>
      <c r="K145" s="159">
        <v>0</v>
      </c>
      <c r="L145" s="159">
        <v>0</v>
      </c>
      <c r="M145" s="136"/>
      <c r="N145" s="136"/>
      <c r="O145" s="136"/>
      <c r="P145" s="136"/>
      <c r="Q145" s="158"/>
      <c r="R145" s="158"/>
      <c r="S145" s="158"/>
      <c r="T145" s="158"/>
      <c r="U145" s="158"/>
      <c r="V145" s="158"/>
      <c r="W145" s="158"/>
    </row>
    <row r="146" spans="1:24" s="10" customFormat="1" ht="20.149999999999999" customHeight="1">
      <c r="A146" s="31" t="s">
        <v>22</v>
      </c>
      <c r="B146" s="138">
        <f>SUM(B142:B145)</f>
        <v>0</v>
      </c>
      <c r="C146" s="138">
        <f t="shared" ref="C146:F146" si="137">SUM(C142:C145)</f>
        <v>1</v>
      </c>
      <c r="D146" s="138">
        <f t="shared" si="137"/>
        <v>1</v>
      </c>
      <c r="E146" s="138">
        <f t="shared" si="137"/>
        <v>0</v>
      </c>
      <c r="F146" s="138">
        <f t="shared" si="137"/>
        <v>1</v>
      </c>
      <c r="G146" s="169"/>
      <c r="H146" s="151"/>
      <c r="I146" s="138">
        <f t="shared" ref="I146:L146" si="138">SUM(I142:I145)</f>
        <v>15</v>
      </c>
      <c r="J146" s="138">
        <f t="shared" si="138"/>
        <v>0</v>
      </c>
      <c r="K146" s="138">
        <f t="shared" si="138"/>
        <v>2</v>
      </c>
      <c r="L146" s="138">
        <f t="shared" si="138"/>
        <v>13</v>
      </c>
      <c r="M146" s="140"/>
      <c r="N146" s="140"/>
      <c r="O146" s="140"/>
      <c r="P146" s="140"/>
      <c r="Q146" s="160"/>
      <c r="R146" s="160"/>
      <c r="S146" s="160"/>
      <c r="T146" s="160"/>
      <c r="U146" s="160"/>
      <c r="V146" s="160"/>
      <c r="W146" s="160"/>
      <c r="X146" s="2"/>
    </row>
    <row r="147" spans="1:24" ht="20.149999999999999" customHeight="1">
      <c r="B147" s="202"/>
      <c r="C147" s="202"/>
      <c r="D147" s="202"/>
      <c r="E147" s="202"/>
      <c r="F147" s="202"/>
      <c r="G147" s="202"/>
      <c r="H147" s="202"/>
      <c r="I147" s="202"/>
      <c r="J147" s="202"/>
      <c r="K147" s="202"/>
      <c r="L147" s="202"/>
      <c r="M147" s="136"/>
      <c r="N147" s="136"/>
      <c r="O147" s="136"/>
      <c r="P147" s="136"/>
      <c r="Q147" s="158"/>
      <c r="R147" s="158"/>
      <c r="S147" s="158"/>
      <c r="T147" s="158"/>
      <c r="U147" s="158"/>
      <c r="V147" s="158"/>
      <c r="W147" s="158"/>
    </row>
    <row r="148" spans="1:24" ht="20.149999999999999" customHeight="1">
      <c r="A148" s="32" t="s">
        <v>290</v>
      </c>
      <c r="B148" s="150"/>
      <c r="C148" s="151"/>
      <c r="D148" s="154"/>
      <c r="E148" s="150"/>
      <c r="F148" s="151"/>
      <c r="G148" s="150"/>
      <c r="H148" s="151"/>
      <c r="I148" s="169"/>
      <c r="J148" s="151"/>
      <c r="K148" s="151"/>
      <c r="L148" s="152"/>
      <c r="M148" s="136"/>
      <c r="N148" s="136"/>
      <c r="O148" s="136"/>
      <c r="P148" s="136"/>
      <c r="Q148" s="158"/>
      <c r="R148" s="158"/>
      <c r="S148" s="158"/>
      <c r="T148" s="158"/>
      <c r="U148" s="158"/>
      <c r="V148" s="158"/>
      <c r="W148" s="158"/>
    </row>
    <row r="149" spans="1:24" ht="20.149999999999999" customHeight="1">
      <c r="A149" s="58" t="s">
        <v>18</v>
      </c>
      <c r="B149" s="157">
        <v>0</v>
      </c>
      <c r="C149" s="157">
        <v>0</v>
      </c>
      <c r="D149" s="157">
        <v>0</v>
      </c>
      <c r="E149" s="157">
        <v>0</v>
      </c>
      <c r="F149" s="157">
        <v>0</v>
      </c>
      <c r="G149" s="157">
        <v>0</v>
      </c>
      <c r="H149" s="157">
        <v>0</v>
      </c>
      <c r="I149" s="157">
        <v>0</v>
      </c>
      <c r="J149" s="157">
        <v>0</v>
      </c>
      <c r="K149" s="157">
        <v>0</v>
      </c>
      <c r="L149" s="157">
        <v>0</v>
      </c>
      <c r="M149" s="136"/>
      <c r="N149" s="136"/>
      <c r="O149" s="136"/>
      <c r="P149" s="136"/>
      <c r="Q149" s="158"/>
      <c r="R149" s="158"/>
      <c r="S149" s="158"/>
      <c r="T149" s="158"/>
      <c r="U149" s="158"/>
      <c r="V149" s="158"/>
      <c r="W149" s="158"/>
    </row>
    <row r="150" spans="1:24" ht="20.149999999999999" customHeight="1">
      <c r="A150" s="58" t="s">
        <v>19</v>
      </c>
      <c r="B150" s="157">
        <v>0</v>
      </c>
      <c r="C150" s="157">
        <v>0</v>
      </c>
      <c r="D150" s="157">
        <v>0</v>
      </c>
      <c r="E150" s="157">
        <v>0</v>
      </c>
      <c r="F150" s="157">
        <v>0</v>
      </c>
      <c r="G150" s="157">
        <v>0</v>
      </c>
      <c r="H150" s="157">
        <v>0</v>
      </c>
      <c r="I150" s="157">
        <v>0</v>
      </c>
      <c r="J150" s="157">
        <v>0</v>
      </c>
      <c r="K150" s="157">
        <v>0</v>
      </c>
      <c r="L150" s="157">
        <v>0</v>
      </c>
      <c r="M150" s="136"/>
      <c r="N150" s="136"/>
      <c r="O150" s="136"/>
      <c r="P150" s="136"/>
      <c r="Q150" s="158"/>
      <c r="R150" s="158"/>
      <c r="S150" s="158"/>
      <c r="T150" s="158"/>
      <c r="U150" s="158"/>
      <c r="V150" s="158"/>
      <c r="W150" s="158"/>
    </row>
    <row r="151" spans="1:24" ht="19.5" customHeight="1">
      <c r="A151" s="58" t="s">
        <v>20</v>
      </c>
      <c r="B151" s="159">
        <v>1</v>
      </c>
      <c r="C151" s="159">
        <v>0</v>
      </c>
      <c r="D151" s="159">
        <v>1</v>
      </c>
      <c r="E151" s="159">
        <v>1</v>
      </c>
      <c r="F151" s="159">
        <v>0</v>
      </c>
      <c r="G151" s="159">
        <v>6820</v>
      </c>
      <c r="H151" s="159">
        <v>0</v>
      </c>
      <c r="I151" s="159">
        <v>7</v>
      </c>
      <c r="J151" s="159">
        <v>0</v>
      </c>
      <c r="K151" s="159">
        <v>1</v>
      </c>
      <c r="L151" s="159">
        <v>6</v>
      </c>
      <c r="M151" s="136"/>
      <c r="N151" s="136"/>
      <c r="O151" s="136"/>
      <c r="P151" s="136"/>
      <c r="Q151" s="158"/>
      <c r="R151" s="158"/>
      <c r="S151" s="158"/>
      <c r="T151" s="158"/>
      <c r="U151" s="158"/>
      <c r="V151" s="158"/>
      <c r="W151" s="158"/>
    </row>
    <row r="152" spans="1:24" ht="20.149999999999999" customHeight="1">
      <c r="A152" s="58" t="s">
        <v>21</v>
      </c>
      <c r="B152" s="159">
        <v>1</v>
      </c>
      <c r="C152" s="159">
        <v>0</v>
      </c>
      <c r="D152" s="159">
        <v>1</v>
      </c>
      <c r="E152" s="159">
        <v>1</v>
      </c>
      <c r="F152" s="159">
        <v>0</v>
      </c>
      <c r="G152" s="159">
        <v>4000</v>
      </c>
      <c r="H152" s="159">
        <v>0</v>
      </c>
      <c r="I152" s="159">
        <v>4</v>
      </c>
      <c r="J152" s="159">
        <v>0</v>
      </c>
      <c r="K152" s="159">
        <v>2</v>
      </c>
      <c r="L152" s="159">
        <v>2</v>
      </c>
      <c r="M152" s="136"/>
      <c r="N152" s="136"/>
      <c r="O152" s="136"/>
      <c r="P152" s="136"/>
      <c r="Q152" s="158"/>
      <c r="R152" s="158"/>
      <c r="S152" s="158"/>
      <c r="T152" s="158"/>
      <c r="U152" s="158"/>
      <c r="V152" s="158"/>
      <c r="W152" s="158"/>
    </row>
    <row r="153" spans="1:24" s="10" customFormat="1" ht="20.149999999999999" customHeight="1">
      <c r="A153" s="31" t="s">
        <v>22</v>
      </c>
      <c r="B153" s="138">
        <f>SUM(B149:B152)</f>
        <v>2</v>
      </c>
      <c r="C153" s="138">
        <f t="shared" ref="C153:F153" si="139">SUM(C149:C152)</f>
        <v>0</v>
      </c>
      <c r="D153" s="138">
        <f t="shared" si="139"/>
        <v>2</v>
      </c>
      <c r="E153" s="138">
        <f t="shared" si="139"/>
        <v>2</v>
      </c>
      <c r="F153" s="138">
        <f t="shared" si="139"/>
        <v>0</v>
      </c>
      <c r="G153" s="169"/>
      <c r="H153" s="151"/>
      <c r="I153" s="138">
        <f t="shared" ref="I153:L153" si="140">SUM(I149:I152)</f>
        <v>11</v>
      </c>
      <c r="J153" s="138">
        <f t="shared" si="140"/>
        <v>0</v>
      </c>
      <c r="K153" s="138">
        <f t="shared" si="140"/>
        <v>3</v>
      </c>
      <c r="L153" s="138">
        <f t="shared" si="140"/>
        <v>8</v>
      </c>
      <c r="M153" s="140"/>
      <c r="N153" s="140"/>
      <c r="O153" s="140"/>
      <c r="P153" s="140"/>
      <c r="Q153" s="160"/>
      <c r="R153" s="160"/>
      <c r="S153" s="160"/>
      <c r="T153" s="160"/>
      <c r="U153" s="160"/>
      <c r="V153" s="160"/>
      <c r="W153" s="160"/>
      <c r="X153" s="2"/>
    </row>
    <row r="154" spans="1:24" ht="20.149999999999999" customHeight="1">
      <c r="B154" s="202"/>
      <c r="C154" s="202"/>
      <c r="D154" s="202"/>
      <c r="E154" s="202"/>
      <c r="F154" s="202"/>
      <c r="G154" s="202"/>
      <c r="H154" s="202"/>
      <c r="I154" s="202"/>
      <c r="J154" s="202"/>
      <c r="K154" s="202"/>
      <c r="L154" s="202"/>
      <c r="M154" s="136"/>
      <c r="N154" s="136"/>
      <c r="O154" s="136"/>
      <c r="P154" s="136"/>
      <c r="Q154" s="158"/>
      <c r="R154" s="158"/>
      <c r="S154" s="158"/>
      <c r="T154" s="158"/>
      <c r="U154" s="158"/>
      <c r="V154" s="158"/>
      <c r="W154" s="158"/>
    </row>
    <row r="155" spans="1:24" ht="20.149999999999999" customHeight="1">
      <c r="A155" s="30" t="s">
        <v>91</v>
      </c>
      <c r="B155" s="150"/>
      <c r="C155" s="151"/>
      <c r="D155" s="154"/>
      <c r="E155" s="150"/>
      <c r="F155" s="151"/>
      <c r="G155" s="150"/>
      <c r="H155" s="151"/>
      <c r="I155" s="169"/>
      <c r="J155" s="151"/>
      <c r="K155" s="151"/>
      <c r="L155" s="152"/>
      <c r="M155" s="136"/>
      <c r="N155" s="136"/>
      <c r="O155" s="136"/>
      <c r="P155" s="136"/>
      <c r="Q155" s="158"/>
      <c r="R155" s="158"/>
      <c r="S155" s="158"/>
      <c r="T155" s="158"/>
      <c r="U155" s="158"/>
      <c r="V155" s="158"/>
      <c r="W155" s="158"/>
    </row>
    <row r="156" spans="1:24" ht="20.149999999999999" customHeight="1">
      <c r="A156" s="58" t="s">
        <v>18</v>
      </c>
      <c r="B156" s="159">
        <f>(B9+B16+B23+B30+B37+B44+B51+B58+B65+B72+B79+B86+B93+B100+B107+B114+B121+B128+B135+B142+B149)</f>
        <v>882</v>
      </c>
      <c r="C156" s="159">
        <f t="shared" ref="C156:F156" si="141">(C9+C16+C23+C30+C37+C44+C51+C58+C65+C72+C79+C86+C93+C100+C107+C114+C121+C128+C135+C142+C149)</f>
        <v>953</v>
      </c>
      <c r="D156" s="159">
        <f t="shared" si="141"/>
        <v>1835</v>
      </c>
      <c r="E156" s="159">
        <f t="shared" si="141"/>
        <v>833</v>
      </c>
      <c r="F156" s="159">
        <f t="shared" si="141"/>
        <v>918</v>
      </c>
      <c r="G156" s="169"/>
      <c r="H156" s="151"/>
      <c r="I156" s="159">
        <f t="shared" ref="I156:L156" si="142">(I9+I16+I23+I30+I37+I44+I51+I58+I65+I72+I79+I86+I93+I100+I107+I114+I121+I128+I135+I142+I149)</f>
        <v>9621</v>
      </c>
      <c r="J156" s="159">
        <f t="shared" si="142"/>
        <v>104</v>
      </c>
      <c r="K156" s="159">
        <f t="shared" si="142"/>
        <v>9260</v>
      </c>
      <c r="L156" s="159">
        <f t="shared" si="142"/>
        <v>257</v>
      </c>
      <c r="M156" s="149"/>
      <c r="N156" s="136"/>
      <c r="O156" s="136"/>
      <c r="P156" s="136"/>
      <c r="Q156" s="158"/>
      <c r="R156" s="158"/>
      <c r="S156" s="158"/>
      <c r="T156" s="158"/>
      <c r="U156" s="158"/>
      <c r="V156" s="158"/>
      <c r="W156" s="158"/>
    </row>
    <row r="157" spans="1:24" ht="20.149999999999999" customHeight="1">
      <c r="A157" s="58" t="s">
        <v>19</v>
      </c>
      <c r="B157" s="159">
        <f t="shared" ref="B157:F159" si="143">(B10+B17+B24+B31+B38+B45+B52+B59+B66+B73+B80+B87+B94+B101+B108+B115+B122+B129+B136+B143+B150)</f>
        <v>657</v>
      </c>
      <c r="C157" s="159">
        <f t="shared" si="143"/>
        <v>3663</v>
      </c>
      <c r="D157" s="159">
        <f t="shared" si="143"/>
        <v>4320</v>
      </c>
      <c r="E157" s="159">
        <f t="shared" si="143"/>
        <v>605</v>
      </c>
      <c r="F157" s="159">
        <f t="shared" si="143"/>
        <v>3143</v>
      </c>
      <c r="G157" s="169"/>
      <c r="H157" s="151"/>
      <c r="I157" s="159">
        <f t="shared" ref="I157:L157" si="144">(I10+I17+I24+I31+I38+I45+I52+I59+I66+I73+I80+I87+I94+I101+I108+I115+I122+I129+I136+I143+I150)</f>
        <v>93957</v>
      </c>
      <c r="J157" s="159">
        <f t="shared" si="144"/>
        <v>292</v>
      </c>
      <c r="K157" s="159">
        <f t="shared" si="144"/>
        <v>92661</v>
      </c>
      <c r="L157" s="159">
        <f t="shared" si="144"/>
        <v>1004</v>
      </c>
      <c r="M157" s="136"/>
      <c r="N157" s="136"/>
      <c r="O157" s="136"/>
      <c r="P157" s="136"/>
      <c r="Q157" s="158"/>
      <c r="R157" s="158"/>
      <c r="S157" s="158"/>
      <c r="T157" s="158"/>
      <c r="U157" s="158"/>
      <c r="V157" s="158"/>
      <c r="W157" s="158"/>
    </row>
    <row r="158" spans="1:24" ht="20.149999999999999" customHeight="1">
      <c r="A158" s="58" t="s">
        <v>20</v>
      </c>
      <c r="B158" s="159">
        <f t="shared" si="143"/>
        <v>13408</v>
      </c>
      <c r="C158" s="159">
        <f t="shared" si="143"/>
        <v>44238</v>
      </c>
      <c r="D158" s="159">
        <f t="shared" si="143"/>
        <v>57646</v>
      </c>
      <c r="E158" s="159">
        <f t="shared" si="143"/>
        <v>12474</v>
      </c>
      <c r="F158" s="159">
        <f t="shared" si="143"/>
        <v>40747</v>
      </c>
      <c r="G158" s="169"/>
      <c r="H158" s="151"/>
      <c r="I158" s="159">
        <f t="shared" ref="I158:L158" si="145">(I11+I18+I25+I32+I39+I46+I53+I60+I67+I74+I81+I88+I95+I102+I109+I116+I123+I130+I137+I144+I151)</f>
        <v>871050</v>
      </c>
      <c r="J158" s="159">
        <f t="shared" si="145"/>
        <v>3297</v>
      </c>
      <c r="K158" s="159">
        <f t="shared" si="145"/>
        <v>728353</v>
      </c>
      <c r="L158" s="159">
        <f t="shared" si="145"/>
        <v>139400</v>
      </c>
      <c r="M158" s="136"/>
      <c r="N158" s="136"/>
      <c r="O158" s="136"/>
      <c r="P158" s="136"/>
      <c r="Q158" s="158"/>
      <c r="R158" s="158"/>
      <c r="S158" s="158"/>
      <c r="T158" s="158"/>
      <c r="U158" s="158"/>
      <c r="V158" s="158"/>
      <c r="W158" s="158"/>
    </row>
    <row r="159" spans="1:24" ht="19.5" customHeight="1">
      <c r="A159" s="58" t="s">
        <v>21</v>
      </c>
      <c r="B159" s="159">
        <f t="shared" si="143"/>
        <v>19710</v>
      </c>
      <c r="C159" s="159">
        <f t="shared" si="143"/>
        <v>15176</v>
      </c>
      <c r="D159" s="159">
        <f t="shared" si="143"/>
        <v>34886</v>
      </c>
      <c r="E159" s="159">
        <f t="shared" si="143"/>
        <v>18687</v>
      </c>
      <c r="F159" s="159">
        <f t="shared" si="143"/>
        <v>14124</v>
      </c>
      <c r="G159" s="169"/>
      <c r="H159" s="151"/>
      <c r="I159" s="159">
        <f t="shared" ref="I159:L160" si="146">(I12+I19+I26+I33+I40+I47+I54+I61+I68+I75+I82+I89+I96+I103+I110+I117+I124+I131+I138+I145+I152)</f>
        <v>63486</v>
      </c>
      <c r="J159" s="159">
        <f t="shared" si="146"/>
        <v>398</v>
      </c>
      <c r="K159" s="159">
        <f t="shared" si="146"/>
        <v>44023</v>
      </c>
      <c r="L159" s="159">
        <f t="shared" si="146"/>
        <v>19065</v>
      </c>
      <c r="M159" s="136"/>
      <c r="N159" s="136"/>
      <c r="O159" s="136"/>
      <c r="P159" s="136"/>
      <c r="Q159" s="158"/>
      <c r="R159" s="158"/>
      <c r="S159" s="158"/>
      <c r="T159" s="158"/>
      <c r="U159" s="158"/>
      <c r="V159" s="158"/>
      <c r="W159" s="158"/>
    </row>
    <row r="160" spans="1:24" ht="20.149999999999999" customHeight="1">
      <c r="A160" s="31" t="s">
        <v>22</v>
      </c>
      <c r="B160" s="138">
        <f>(B13+B20+B27+B34+B41+B48+B55+B62+B69+B76+B83+B90+B97+B104+B111+B118+B125+B132+B139+B146+B153)</f>
        <v>34657</v>
      </c>
      <c r="C160" s="138">
        <f t="shared" ref="C160:F160" si="147">(C13+C20+C27+C34+C41+C48+C55+C62+C69+C76+C83+C90+C97+C104+C111+C118+C125+C132+C139+C146+C153)</f>
        <v>64030</v>
      </c>
      <c r="D160" s="138">
        <f t="shared" si="147"/>
        <v>98687</v>
      </c>
      <c r="E160" s="138">
        <f t="shared" si="147"/>
        <v>32599</v>
      </c>
      <c r="F160" s="138">
        <f t="shared" si="147"/>
        <v>58932</v>
      </c>
      <c r="G160" s="169"/>
      <c r="H160" s="151"/>
      <c r="I160" s="138">
        <f t="shared" si="146"/>
        <v>1038114</v>
      </c>
      <c r="J160" s="138">
        <f t="shared" si="146"/>
        <v>4091</v>
      </c>
      <c r="K160" s="138">
        <f t="shared" si="146"/>
        <v>874297</v>
      </c>
      <c r="L160" s="138">
        <f t="shared" si="146"/>
        <v>159726</v>
      </c>
      <c r="M160" s="136"/>
      <c r="N160" s="136"/>
      <c r="O160" s="136"/>
      <c r="P160" s="136"/>
      <c r="Q160" s="158"/>
      <c r="R160" s="158"/>
      <c r="S160" s="158"/>
      <c r="T160" s="158"/>
      <c r="U160" s="158"/>
      <c r="V160" s="158"/>
      <c r="W160" s="158"/>
    </row>
    <row r="161" spans="1:24" ht="20.149999999999999" customHeight="1">
      <c r="B161" s="202"/>
      <c r="C161" s="202"/>
      <c r="D161" s="202"/>
      <c r="E161" s="202"/>
      <c r="F161" s="202"/>
      <c r="G161" s="202"/>
      <c r="H161" s="202"/>
      <c r="I161" s="202"/>
      <c r="J161" s="202"/>
      <c r="K161" s="202"/>
      <c r="L161" s="202"/>
      <c r="M161" s="136"/>
      <c r="N161" s="136"/>
      <c r="O161" s="136"/>
      <c r="P161" s="136"/>
      <c r="Q161" s="158"/>
      <c r="R161" s="158"/>
      <c r="S161" s="158"/>
      <c r="T161" s="158"/>
      <c r="U161" s="158"/>
      <c r="V161" s="158"/>
      <c r="W161" s="158"/>
    </row>
    <row r="162" spans="1:24" ht="20.149999999999999" customHeight="1">
      <c r="A162" s="23"/>
      <c r="B162" s="158"/>
      <c r="C162" s="158"/>
      <c r="D162" s="158"/>
      <c r="E162" s="158"/>
      <c r="F162" s="158"/>
      <c r="G162" s="158"/>
      <c r="H162" s="158"/>
      <c r="I162" s="168"/>
      <c r="J162" s="158"/>
      <c r="K162" s="158"/>
      <c r="L162" s="158"/>
      <c r="M162" s="136"/>
      <c r="N162" s="136"/>
      <c r="O162" s="136"/>
      <c r="P162" s="136"/>
      <c r="Q162" s="158"/>
      <c r="R162" s="158"/>
      <c r="S162" s="158"/>
      <c r="T162" s="158"/>
      <c r="U162" s="158"/>
      <c r="V162" s="158"/>
      <c r="W162" s="158"/>
      <c r="X162" s="90"/>
    </row>
    <row r="163" spans="1:24" ht="20.149999999999999" customHeight="1">
      <c r="B163" s="158"/>
      <c r="C163" s="158"/>
      <c r="D163" s="158"/>
      <c r="E163" s="158"/>
      <c r="F163" s="158"/>
      <c r="G163" s="158"/>
      <c r="H163" s="158"/>
      <c r="I163" s="158"/>
      <c r="J163" s="158"/>
      <c r="K163" s="158"/>
      <c r="L163" s="158"/>
      <c r="M163" s="136"/>
      <c r="N163" s="136"/>
      <c r="O163" s="136"/>
      <c r="P163" s="136"/>
      <c r="Q163" s="158"/>
      <c r="R163" s="158"/>
      <c r="S163" s="158"/>
      <c r="T163" s="158"/>
      <c r="U163" s="158"/>
      <c r="V163" s="158"/>
      <c r="W163" s="158"/>
    </row>
    <row r="164" spans="1:24" ht="20.149999999999999" customHeight="1">
      <c r="B164" s="158"/>
      <c r="C164" s="158"/>
      <c r="D164" s="158"/>
      <c r="E164" s="158"/>
      <c r="F164" s="158"/>
      <c r="G164" s="158"/>
      <c r="H164" s="158"/>
      <c r="I164" s="158"/>
      <c r="J164" s="158"/>
      <c r="K164" s="158"/>
      <c r="L164" s="158"/>
      <c r="M164" s="136"/>
      <c r="N164" s="136"/>
      <c r="O164" s="136"/>
      <c r="P164" s="136"/>
      <c r="Q164" s="158"/>
      <c r="R164" s="158"/>
      <c r="S164" s="158"/>
      <c r="T164" s="158"/>
      <c r="U164" s="158"/>
      <c r="V164" s="158"/>
      <c r="W164" s="158"/>
    </row>
    <row r="165" spans="1:24" s="10" customFormat="1" ht="20.149999999999999" customHeight="1">
      <c r="A165" s="86"/>
      <c r="B165" s="160"/>
      <c r="C165" s="160"/>
      <c r="D165" s="160"/>
      <c r="E165" s="160"/>
      <c r="F165" s="160"/>
      <c r="G165" s="160"/>
      <c r="H165" s="160"/>
      <c r="I165" s="160"/>
      <c r="J165" s="160"/>
      <c r="K165" s="160"/>
      <c r="L165" s="160"/>
      <c r="M165" s="140"/>
      <c r="N165" s="140"/>
      <c r="O165" s="140"/>
      <c r="P165" s="140"/>
      <c r="Q165" s="160"/>
      <c r="R165" s="160"/>
      <c r="S165" s="160"/>
      <c r="T165" s="160"/>
      <c r="U165" s="160"/>
      <c r="V165" s="160"/>
      <c r="W165" s="160"/>
    </row>
    <row r="166" spans="1:24" ht="20.149999999999999" customHeight="1">
      <c r="B166" s="158"/>
      <c r="C166" s="158"/>
      <c r="D166" s="158"/>
      <c r="E166" s="158"/>
      <c r="F166" s="158"/>
      <c r="G166" s="158"/>
      <c r="H166" s="158"/>
      <c r="I166" s="158"/>
      <c r="J166" s="158"/>
      <c r="K166" s="158"/>
      <c r="L166" s="158"/>
      <c r="M166" s="136"/>
      <c r="N166" s="136"/>
      <c r="O166" s="136"/>
      <c r="P166" s="136"/>
      <c r="Q166" s="158"/>
      <c r="R166" s="158"/>
      <c r="S166" s="158"/>
      <c r="T166" s="158"/>
      <c r="U166" s="158"/>
      <c r="V166" s="158"/>
      <c r="W166" s="158"/>
    </row>
    <row r="167" spans="1:24" ht="20.149999999999999" customHeight="1">
      <c r="B167" s="158"/>
      <c r="C167" s="158"/>
      <c r="D167" s="158"/>
      <c r="E167" s="158"/>
      <c r="F167" s="158"/>
      <c r="G167" s="158"/>
      <c r="H167" s="158"/>
      <c r="I167" s="158"/>
      <c r="J167" s="158"/>
      <c r="K167" s="158"/>
      <c r="L167" s="158"/>
      <c r="M167" s="136"/>
      <c r="N167" s="136"/>
      <c r="O167" s="136"/>
      <c r="P167" s="136"/>
      <c r="Q167" s="158"/>
      <c r="R167" s="158"/>
      <c r="S167" s="158"/>
      <c r="T167" s="158"/>
      <c r="U167" s="158"/>
      <c r="V167" s="158"/>
      <c r="W167" s="158"/>
    </row>
    <row r="168" spans="1:24" ht="20.149999999999999" customHeight="1">
      <c r="B168" s="158"/>
      <c r="C168" s="206"/>
      <c r="D168" s="158"/>
      <c r="E168" s="158"/>
      <c r="F168" s="158"/>
      <c r="G168" s="158"/>
      <c r="H168" s="158"/>
      <c r="I168" s="158"/>
      <c r="J168" s="158"/>
      <c r="K168" s="158"/>
      <c r="L168" s="158"/>
      <c r="M168" s="136"/>
      <c r="N168" s="136"/>
      <c r="O168" s="136"/>
      <c r="P168" s="136"/>
      <c r="Q168" s="158"/>
      <c r="R168" s="158"/>
      <c r="S168" s="158"/>
      <c r="T168" s="158"/>
      <c r="U168" s="158"/>
      <c r="V168" s="158"/>
      <c r="W168" s="158"/>
    </row>
    <row r="169" spans="1:24" ht="20.149999999999999" customHeight="1"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36"/>
      <c r="N169" s="136"/>
      <c r="O169" s="136"/>
      <c r="P169" s="136"/>
      <c r="Q169" s="158"/>
      <c r="R169" s="158"/>
      <c r="S169" s="158"/>
      <c r="T169" s="158"/>
      <c r="U169" s="158"/>
      <c r="V169" s="158"/>
      <c r="W169" s="158"/>
    </row>
    <row r="170" spans="1:24" ht="20.149999999999999" customHeight="1">
      <c r="B170" s="158"/>
      <c r="C170" s="158"/>
      <c r="D170" s="158"/>
      <c r="E170" s="158"/>
      <c r="F170" s="158"/>
      <c r="G170" s="158"/>
      <c r="H170" s="158"/>
      <c r="I170" s="158"/>
      <c r="J170" s="158"/>
      <c r="K170" s="158"/>
      <c r="L170" s="158"/>
      <c r="M170" s="136"/>
      <c r="N170" s="136"/>
      <c r="O170" s="136"/>
      <c r="P170" s="136"/>
      <c r="Q170" s="158"/>
      <c r="R170" s="158"/>
      <c r="S170" s="158"/>
      <c r="T170" s="158"/>
      <c r="U170" s="158"/>
      <c r="V170" s="158"/>
      <c r="W170" s="158"/>
    </row>
    <row r="171" spans="1:24" ht="20.149999999999999" customHeight="1">
      <c r="B171" s="158"/>
      <c r="C171" s="158"/>
      <c r="D171" s="158"/>
      <c r="E171" s="158"/>
      <c r="F171" s="158"/>
      <c r="G171" s="158"/>
      <c r="H171" s="158"/>
      <c r="I171" s="158"/>
      <c r="J171" s="158"/>
      <c r="K171" s="158"/>
      <c r="L171" s="158"/>
      <c r="M171" s="136"/>
      <c r="N171" s="136"/>
      <c r="O171" s="136"/>
      <c r="P171" s="136"/>
      <c r="Q171" s="158"/>
      <c r="R171" s="158"/>
      <c r="S171" s="158"/>
      <c r="T171" s="158"/>
      <c r="U171" s="158"/>
      <c r="V171" s="158"/>
      <c r="W171" s="158"/>
    </row>
    <row r="172" spans="1:24" ht="20.149999999999999" customHeight="1">
      <c r="B172" s="158"/>
      <c r="C172" s="158"/>
      <c r="D172" s="158"/>
      <c r="E172" s="158"/>
      <c r="F172" s="158"/>
      <c r="G172" s="158"/>
      <c r="H172" s="158"/>
      <c r="I172" s="158"/>
      <c r="J172" s="158"/>
      <c r="K172" s="158"/>
      <c r="L172" s="158"/>
      <c r="M172" s="136"/>
      <c r="N172" s="136"/>
      <c r="O172" s="136"/>
      <c r="P172" s="136"/>
      <c r="Q172" s="158"/>
      <c r="R172" s="158"/>
      <c r="S172" s="158"/>
      <c r="T172" s="158"/>
      <c r="U172" s="158"/>
      <c r="V172" s="158"/>
      <c r="W172" s="158"/>
    </row>
    <row r="173" spans="1:24" ht="20.149999999999999" customHeight="1">
      <c r="B173" s="158"/>
      <c r="C173" s="158"/>
      <c r="D173" s="158"/>
      <c r="E173" s="158"/>
      <c r="F173" s="158"/>
      <c r="G173" s="158"/>
      <c r="H173" s="158"/>
      <c r="I173" s="158"/>
      <c r="J173" s="158"/>
      <c r="K173" s="158"/>
      <c r="L173" s="158"/>
      <c r="M173" s="136"/>
      <c r="N173" s="136"/>
      <c r="O173" s="136"/>
      <c r="P173" s="136"/>
      <c r="Q173" s="158"/>
      <c r="R173" s="158"/>
      <c r="S173" s="158"/>
      <c r="T173" s="158"/>
      <c r="U173" s="158"/>
      <c r="V173" s="158"/>
      <c r="W173" s="158"/>
    </row>
    <row r="174" spans="1:24" ht="20.149999999999999" customHeight="1"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36"/>
      <c r="N174" s="136"/>
      <c r="O174" s="136"/>
      <c r="P174" s="136"/>
      <c r="Q174" s="158"/>
      <c r="R174" s="158"/>
      <c r="S174" s="158"/>
      <c r="T174" s="158"/>
      <c r="U174" s="158"/>
      <c r="V174" s="158"/>
      <c r="W174" s="158"/>
    </row>
    <row r="175" spans="1:24" ht="20.149999999999999" customHeight="1">
      <c r="B175" s="158"/>
      <c r="C175" s="158"/>
      <c r="D175" s="158"/>
      <c r="E175" s="158"/>
      <c r="F175" s="158"/>
      <c r="G175" s="158"/>
      <c r="H175" s="158"/>
      <c r="I175" s="158"/>
      <c r="J175" s="158"/>
      <c r="K175" s="158"/>
      <c r="L175" s="158"/>
      <c r="M175" s="136"/>
      <c r="N175" s="136"/>
      <c r="O175" s="136"/>
      <c r="P175" s="136"/>
      <c r="Q175" s="158"/>
      <c r="R175" s="158"/>
      <c r="S175" s="158"/>
      <c r="T175" s="158"/>
      <c r="U175" s="158"/>
      <c r="V175" s="158"/>
      <c r="W175" s="158"/>
    </row>
    <row r="176" spans="1:24" ht="20.149999999999999" customHeight="1">
      <c r="B176" s="158"/>
      <c r="C176" s="158"/>
      <c r="D176" s="158"/>
      <c r="E176" s="158"/>
      <c r="F176" s="158"/>
      <c r="G176" s="158"/>
      <c r="H176" s="158"/>
      <c r="I176" s="158"/>
      <c r="J176" s="158"/>
      <c r="K176" s="158"/>
      <c r="L176" s="158"/>
      <c r="M176" s="136"/>
      <c r="N176" s="136"/>
      <c r="O176" s="136"/>
      <c r="P176" s="136"/>
      <c r="Q176" s="158"/>
      <c r="R176" s="158"/>
      <c r="S176" s="158"/>
      <c r="T176" s="158"/>
      <c r="U176" s="158"/>
      <c r="V176" s="158"/>
      <c r="W176" s="158"/>
    </row>
    <row r="177" spans="2:23" ht="20.149999999999999" customHeight="1"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36"/>
      <c r="N177" s="136"/>
      <c r="O177" s="136"/>
      <c r="P177" s="136"/>
      <c r="Q177" s="158"/>
      <c r="R177" s="158"/>
      <c r="S177" s="158"/>
      <c r="T177" s="158"/>
      <c r="U177" s="158"/>
      <c r="V177" s="158"/>
      <c r="W177" s="158"/>
    </row>
    <row r="178" spans="2:23" ht="20.149999999999999" customHeight="1">
      <c r="B178" s="158"/>
      <c r="C178" s="158"/>
      <c r="D178" s="158"/>
      <c r="E178" s="158"/>
      <c r="F178" s="158"/>
      <c r="G178" s="158"/>
      <c r="H178" s="158"/>
      <c r="I178" s="158"/>
      <c r="J178" s="158"/>
      <c r="K178" s="158"/>
      <c r="L178" s="158"/>
      <c r="M178" s="136"/>
      <c r="N178" s="136"/>
      <c r="O178" s="136"/>
      <c r="P178" s="136"/>
      <c r="Q178" s="158"/>
      <c r="R178" s="158"/>
      <c r="S178" s="158"/>
      <c r="T178" s="158"/>
      <c r="U178" s="158"/>
      <c r="V178" s="158"/>
      <c r="W178" s="158"/>
    </row>
    <row r="179" spans="2:23" ht="20.149999999999999" customHeight="1">
      <c r="B179" s="158"/>
      <c r="C179" s="158"/>
      <c r="D179" s="158"/>
      <c r="E179" s="158"/>
      <c r="F179" s="158"/>
      <c r="G179" s="158"/>
      <c r="H179" s="158"/>
      <c r="I179" s="158"/>
      <c r="J179" s="158"/>
      <c r="K179" s="158"/>
      <c r="L179" s="158"/>
      <c r="M179" s="136"/>
      <c r="N179" s="136"/>
      <c r="O179" s="136"/>
      <c r="P179" s="136"/>
      <c r="Q179" s="158"/>
      <c r="R179" s="158"/>
      <c r="S179" s="158"/>
      <c r="T179" s="158"/>
      <c r="U179" s="158"/>
      <c r="V179" s="158"/>
      <c r="W179" s="158"/>
    </row>
    <row r="180" spans="2:23" ht="20.149999999999999" customHeight="1">
      <c r="B180" s="158"/>
      <c r="C180" s="158"/>
      <c r="D180" s="158"/>
      <c r="E180" s="158"/>
      <c r="F180" s="158"/>
      <c r="G180" s="158"/>
      <c r="H180" s="158"/>
      <c r="I180" s="158"/>
      <c r="J180" s="158"/>
      <c r="K180" s="158"/>
      <c r="L180" s="158"/>
      <c r="M180" s="136"/>
      <c r="N180" s="136"/>
      <c r="O180" s="136"/>
      <c r="P180" s="136"/>
      <c r="Q180" s="158"/>
      <c r="R180" s="158"/>
      <c r="S180" s="158"/>
      <c r="T180" s="158"/>
      <c r="U180" s="158"/>
      <c r="V180" s="158"/>
      <c r="W180" s="158"/>
    </row>
    <row r="181" spans="2:23" ht="20.149999999999999" customHeight="1">
      <c r="B181" s="158"/>
      <c r="C181" s="158"/>
      <c r="D181" s="158"/>
      <c r="E181" s="158"/>
      <c r="F181" s="158"/>
      <c r="G181" s="158"/>
      <c r="H181" s="158"/>
      <c r="I181" s="158"/>
      <c r="J181" s="158"/>
      <c r="K181" s="158"/>
      <c r="L181" s="158"/>
      <c r="M181" s="136"/>
      <c r="N181" s="136"/>
      <c r="O181" s="136"/>
      <c r="P181" s="136"/>
      <c r="Q181" s="158"/>
      <c r="R181" s="158"/>
      <c r="S181" s="158"/>
      <c r="T181" s="158"/>
      <c r="U181" s="158"/>
      <c r="V181" s="158"/>
      <c r="W181" s="158"/>
    </row>
    <row r="182" spans="2:23" ht="20.149999999999999" customHeight="1">
      <c r="B182" s="158"/>
      <c r="C182" s="158"/>
      <c r="D182" s="158"/>
      <c r="E182" s="158"/>
      <c r="F182" s="158"/>
      <c r="G182" s="158"/>
      <c r="H182" s="158"/>
      <c r="I182" s="158"/>
      <c r="J182" s="158"/>
      <c r="K182" s="158"/>
      <c r="L182" s="158"/>
      <c r="M182" s="136"/>
      <c r="N182" s="136"/>
      <c r="O182" s="136"/>
      <c r="P182" s="136"/>
      <c r="Q182" s="158"/>
      <c r="R182" s="158"/>
      <c r="S182" s="158"/>
      <c r="T182" s="158"/>
      <c r="U182" s="158"/>
      <c r="V182" s="158"/>
      <c r="W182" s="158"/>
    </row>
    <row r="183" spans="2:23" ht="20.149999999999999" customHeight="1">
      <c r="B183" s="158"/>
      <c r="C183" s="158"/>
      <c r="D183" s="158"/>
      <c r="E183" s="158"/>
      <c r="F183" s="158"/>
      <c r="G183" s="158"/>
      <c r="H183" s="158"/>
      <c r="I183" s="158"/>
      <c r="J183" s="158"/>
      <c r="K183" s="158"/>
      <c r="L183" s="158"/>
      <c r="M183" s="136"/>
      <c r="N183" s="136"/>
      <c r="O183" s="136"/>
      <c r="P183" s="136"/>
      <c r="Q183" s="158"/>
      <c r="R183" s="158"/>
      <c r="S183" s="158"/>
      <c r="T183" s="158"/>
      <c r="U183" s="158"/>
      <c r="V183" s="158"/>
      <c r="W183" s="158"/>
    </row>
    <row r="184" spans="2:23" ht="20.149999999999999" customHeight="1">
      <c r="B184" s="158"/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36"/>
      <c r="N184" s="136"/>
      <c r="O184" s="136"/>
      <c r="P184" s="136"/>
      <c r="Q184" s="158"/>
      <c r="R184" s="158"/>
      <c r="S184" s="158"/>
      <c r="T184" s="158"/>
      <c r="U184" s="158"/>
      <c r="V184" s="158"/>
      <c r="W184" s="158"/>
    </row>
    <row r="185" spans="2:23" ht="20.149999999999999" customHeight="1">
      <c r="B185" s="158"/>
      <c r="C185" s="158"/>
      <c r="D185" s="158"/>
      <c r="E185" s="158"/>
      <c r="F185" s="158"/>
      <c r="G185" s="158"/>
      <c r="H185" s="158"/>
      <c r="I185" s="158"/>
      <c r="J185" s="158"/>
      <c r="K185" s="158"/>
      <c r="L185" s="158"/>
      <c r="M185" s="136"/>
      <c r="N185" s="136"/>
      <c r="O185" s="136"/>
      <c r="P185" s="136"/>
      <c r="Q185" s="158"/>
      <c r="R185" s="158"/>
      <c r="S185" s="158"/>
      <c r="T185" s="158"/>
      <c r="U185" s="158"/>
      <c r="V185" s="158"/>
      <c r="W185" s="158"/>
    </row>
    <row r="186" spans="2:23" ht="20.149999999999999" customHeight="1"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36"/>
      <c r="N186" s="136"/>
      <c r="O186" s="136"/>
      <c r="P186" s="136"/>
      <c r="Q186" s="158"/>
      <c r="R186" s="158"/>
      <c r="S186" s="158"/>
      <c r="T186" s="158"/>
      <c r="U186" s="158"/>
      <c r="V186" s="158"/>
      <c r="W186" s="158"/>
    </row>
    <row r="187" spans="2:23" ht="20.149999999999999" customHeight="1">
      <c r="B187" s="158"/>
      <c r="C187" s="158"/>
      <c r="D187" s="158"/>
      <c r="E187" s="158"/>
      <c r="F187" s="158"/>
      <c r="G187" s="158"/>
      <c r="H187" s="158"/>
      <c r="I187" s="158"/>
      <c r="J187" s="158"/>
      <c r="K187" s="158"/>
      <c r="L187" s="158"/>
      <c r="M187" s="136"/>
      <c r="N187" s="136"/>
      <c r="O187" s="136"/>
      <c r="P187" s="136"/>
      <c r="Q187" s="158"/>
      <c r="R187" s="158"/>
      <c r="S187" s="158"/>
      <c r="T187" s="158"/>
      <c r="U187" s="158"/>
      <c r="V187" s="158"/>
      <c r="W187" s="158"/>
    </row>
    <row r="188" spans="2:23" ht="20.149999999999999" customHeight="1">
      <c r="B188" s="158"/>
      <c r="C188" s="158"/>
      <c r="D188" s="158"/>
      <c r="E188" s="158"/>
      <c r="F188" s="158"/>
      <c r="G188" s="158"/>
      <c r="H188" s="158"/>
      <c r="I188" s="158"/>
      <c r="J188" s="158"/>
      <c r="K188" s="158"/>
      <c r="L188" s="158"/>
      <c r="M188" s="136"/>
      <c r="N188" s="136"/>
      <c r="O188" s="136"/>
      <c r="P188" s="136"/>
      <c r="Q188" s="158"/>
      <c r="R188" s="158"/>
      <c r="S188" s="158"/>
      <c r="T188" s="158"/>
      <c r="U188" s="158"/>
      <c r="V188" s="158"/>
      <c r="W188" s="158"/>
    </row>
    <row r="189" spans="2:23" ht="20.149999999999999" customHeight="1"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36"/>
      <c r="N189" s="136"/>
      <c r="O189" s="136"/>
      <c r="P189" s="136"/>
      <c r="Q189" s="158"/>
      <c r="R189" s="158"/>
      <c r="S189" s="158"/>
      <c r="T189" s="158"/>
      <c r="U189" s="158"/>
      <c r="V189" s="158"/>
      <c r="W189" s="158"/>
    </row>
    <row r="190" spans="2:23" ht="20.149999999999999" customHeight="1">
      <c r="B190" s="168"/>
      <c r="C190" s="158"/>
      <c r="D190" s="158"/>
      <c r="E190" s="158"/>
      <c r="F190" s="158"/>
      <c r="G190" s="158"/>
      <c r="H190" s="158"/>
      <c r="I190" s="158"/>
      <c r="J190" s="158"/>
      <c r="K190" s="158"/>
      <c r="L190" s="158"/>
      <c r="M190" s="136"/>
      <c r="N190" s="136"/>
      <c r="O190" s="136"/>
      <c r="P190" s="136"/>
      <c r="Q190" s="158"/>
      <c r="R190" s="158"/>
      <c r="S190" s="158"/>
      <c r="T190" s="158"/>
      <c r="U190" s="158"/>
      <c r="V190" s="158"/>
      <c r="W190" s="158"/>
    </row>
    <row r="191" spans="2:23" ht="20.149999999999999" customHeight="1"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  <c r="M191" s="136"/>
      <c r="N191" s="136"/>
      <c r="O191" s="136"/>
      <c r="P191" s="136"/>
      <c r="Q191" s="158"/>
      <c r="R191" s="158"/>
      <c r="S191" s="158"/>
      <c r="T191" s="158"/>
      <c r="U191" s="158"/>
      <c r="V191" s="158"/>
      <c r="W191" s="158"/>
    </row>
    <row r="192" spans="2:23" ht="20.149999999999999" customHeight="1"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36"/>
      <c r="N192" s="136"/>
      <c r="O192" s="136"/>
      <c r="P192" s="136"/>
      <c r="Q192" s="158"/>
      <c r="R192" s="158"/>
      <c r="S192" s="158"/>
      <c r="T192" s="158"/>
      <c r="U192" s="158"/>
      <c r="V192" s="158"/>
      <c r="W192" s="158"/>
    </row>
    <row r="193" spans="2:23" ht="20.149999999999999" customHeight="1">
      <c r="B193" s="158"/>
      <c r="C193" s="158"/>
      <c r="D193" s="158"/>
      <c r="E193" s="158"/>
      <c r="F193" s="158"/>
      <c r="G193" s="158"/>
      <c r="H193" s="158"/>
      <c r="I193" s="158"/>
      <c r="J193" s="158"/>
      <c r="K193" s="158"/>
      <c r="L193" s="158"/>
      <c r="M193" s="136"/>
      <c r="N193" s="136"/>
      <c r="O193" s="136"/>
      <c r="P193" s="136"/>
      <c r="Q193" s="158"/>
      <c r="R193" s="158"/>
      <c r="S193" s="158"/>
      <c r="T193" s="158"/>
      <c r="U193" s="158"/>
      <c r="V193" s="158"/>
      <c r="W193" s="158"/>
    </row>
    <row r="194" spans="2:23" ht="20.149999999999999" customHeight="1">
      <c r="B194" s="158"/>
      <c r="C194" s="158"/>
      <c r="D194" s="158"/>
      <c r="E194" s="158"/>
      <c r="F194" s="158"/>
      <c r="G194" s="158"/>
      <c r="H194" s="158"/>
      <c r="I194" s="158"/>
      <c r="J194" s="158"/>
      <c r="K194" s="158"/>
      <c r="L194" s="158"/>
      <c r="M194" s="136"/>
      <c r="N194" s="136"/>
      <c r="O194" s="136"/>
      <c r="P194" s="136"/>
      <c r="Q194" s="158"/>
      <c r="R194" s="158"/>
      <c r="S194" s="158"/>
      <c r="T194" s="158"/>
      <c r="U194" s="158"/>
      <c r="V194" s="158"/>
      <c r="W194" s="158"/>
    </row>
    <row r="195" spans="2:23" ht="20.149999999999999" customHeight="1">
      <c r="B195" s="158"/>
      <c r="C195" s="158"/>
      <c r="D195" s="158"/>
      <c r="E195" s="158"/>
      <c r="F195" s="158"/>
      <c r="G195" s="158"/>
      <c r="H195" s="158"/>
      <c r="I195" s="158"/>
      <c r="J195" s="158"/>
      <c r="K195" s="158"/>
      <c r="L195" s="158"/>
      <c r="M195" s="136"/>
      <c r="N195" s="136"/>
      <c r="O195" s="136"/>
      <c r="P195" s="136"/>
      <c r="Q195" s="158"/>
      <c r="R195" s="158"/>
      <c r="S195" s="158"/>
      <c r="T195" s="158"/>
      <c r="U195" s="158"/>
      <c r="V195" s="158"/>
      <c r="W195" s="158"/>
    </row>
    <row r="196" spans="2:23" ht="20.149999999999999" customHeight="1">
      <c r="B196" s="158"/>
      <c r="C196" s="158"/>
      <c r="D196" s="158"/>
      <c r="E196" s="158"/>
      <c r="F196" s="158"/>
      <c r="G196" s="158"/>
      <c r="H196" s="158"/>
      <c r="I196" s="158"/>
      <c r="J196" s="158"/>
      <c r="K196" s="158"/>
      <c r="L196" s="158"/>
      <c r="M196" s="136"/>
      <c r="N196" s="136"/>
      <c r="O196" s="136"/>
      <c r="P196" s="136"/>
      <c r="Q196" s="158"/>
      <c r="R196" s="158"/>
      <c r="S196" s="158"/>
      <c r="T196" s="158"/>
      <c r="U196" s="158"/>
      <c r="V196" s="158"/>
      <c r="W196" s="158"/>
    </row>
    <row r="197" spans="2:23" ht="20.149999999999999" customHeight="1">
      <c r="B197" s="158"/>
      <c r="C197" s="158"/>
      <c r="D197" s="158"/>
      <c r="E197" s="158"/>
      <c r="F197" s="158"/>
      <c r="G197" s="158"/>
      <c r="H197" s="158"/>
      <c r="I197" s="158"/>
      <c r="J197" s="158"/>
      <c r="K197" s="158"/>
      <c r="L197" s="158"/>
      <c r="M197" s="136"/>
      <c r="N197" s="136"/>
      <c r="O197" s="136"/>
      <c r="P197" s="136"/>
      <c r="Q197" s="158"/>
      <c r="R197" s="158"/>
      <c r="S197" s="158"/>
      <c r="T197" s="158"/>
      <c r="U197" s="158"/>
      <c r="V197" s="158"/>
      <c r="W197" s="158"/>
    </row>
    <row r="198" spans="2:23" ht="20.149999999999999" customHeight="1">
      <c r="B198" s="158"/>
      <c r="C198" s="158"/>
      <c r="D198" s="158"/>
      <c r="E198" s="158"/>
      <c r="F198" s="158"/>
      <c r="G198" s="158"/>
      <c r="H198" s="158"/>
      <c r="I198" s="158"/>
      <c r="J198" s="158"/>
      <c r="K198" s="158"/>
      <c r="L198" s="158"/>
      <c r="M198" s="136"/>
      <c r="N198" s="136"/>
      <c r="O198" s="136"/>
      <c r="P198" s="136"/>
      <c r="Q198" s="158"/>
      <c r="R198" s="158"/>
      <c r="S198" s="158"/>
      <c r="T198" s="158"/>
      <c r="U198" s="158"/>
      <c r="V198" s="158"/>
      <c r="W198" s="158"/>
    </row>
    <row r="199" spans="2:23" ht="20.149999999999999" customHeight="1">
      <c r="B199" s="158"/>
      <c r="C199" s="158"/>
      <c r="D199" s="158"/>
      <c r="E199" s="158"/>
      <c r="F199" s="158"/>
      <c r="G199" s="158"/>
      <c r="H199" s="158"/>
      <c r="I199" s="158"/>
      <c r="J199" s="158"/>
      <c r="K199" s="158"/>
      <c r="L199" s="158"/>
      <c r="M199" s="136"/>
      <c r="N199" s="136"/>
      <c r="O199" s="136"/>
      <c r="P199" s="136"/>
      <c r="Q199" s="158"/>
      <c r="R199" s="158"/>
      <c r="S199" s="158"/>
      <c r="T199" s="158"/>
      <c r="U199" s="158"/>
      <c r="V199" s="158"/>
      <c r="W199" s="158"/>
    </row>
    <row r="200" spans="2:23" ht="20.149999999999999" customHeight="1">
      <c r="B200" s="158"/>
      <c r="C200" s="158"/>
      <c r="D200" s="158"/>
      <c r="E200" s="158"/>
      <c r="F200" s="158"/>
      <c r="G200" s="158"/>
      <c r="H200" s="158"/>
      <c r="I200" s="158"/>
      <c r="J200" s="158"/>
      <c r="K200" s="158"/>
      <c r="L200" s="158"/>
      <c r="M200" s="136"/>
      <c r="N200" s="136"/>
      <c r="O200" s="136"/>
      <c r="P200" s="136"/>
      <c r="Q200" s="158"/>
      <c r="R200" s="158"/>
      <c r="S200" s="158"/>
      <c r="T200" s="158"/>
      <c r="U200" s="158"/>
      <c r="V200" s="158"/>
      <c r="W200" s="158"/>
    </row>
    <row r="201" spans="2:23" ht="20.149999999999999" customHeight="1">
      <c r="B201" s="158"/>
      <c r="C201" s="158"/>
      <c r="D201" s="158"/>
      <c r="E201" s="158"/>
      <c r="F201" s="158"/>
      <c r="G201" s="158"/>
      <c r="H201" s="158"/>
      <c r="I201" s="158"/>
      <c r="J201" s="158"/>
      <c r="K201" s="158"/>
      <c r="L201" s="158"/>
      <c r="M201" s="136"/>
      <c r="N201" s="136"/>
      <c r="O201" s="136"/>
      <c r="P201" s="136"/>
      <c r="Q201" s="158"/>
      <c r="R201" s="158"/>
      <c r="S201" s="158"/>
      <c r="T201" s="158"/>
      <c r="U201" s="158"/>
      <c r="V201" s="158"/>
      <c r="W201" s="158"/>
    </row>
    <row r="202" spans="2:23" ht="20.149999999999999" customHeight="1">
      <c r="B202" s="158"/>
      <c r="C202" s="158"/>
      <c r="D202" s="158"/>
      <c r="E202" s="158"/>
      <c r="F202" s="158"/>
      <c r="G202" s="158"/>
      <c r="H202" s="158"/>
      <c r="I202" s="158"/>
      <c r="J202" s="158"/>
      <c r="K202" s="158"/>
      <c r="L202" s="158"/>
      <c r="M202" s="136"/>
      <c r="N202" s="136"/>
      <c r="O202" s="136"/>
      <c r="P202" s="136"/>
      <c r="Q202" s="158"/>
      <c r="R202" s="158"/>
      <c r="S202" s="158"/>
      <c r="T202" s="158"/>
      <c r="U202" s="158"/>
      <c r="V202" s="158"/>
      <c r="W202" s="158"/>
    </row>
    <row r="203" spans="2:23" ht="20.149999999999999" customHeight="1">
      <c r="B203" s="158"/>
      <c r="C203" s="158"/>
      <c r="D203" s="158"/>
      <c r="E203" s="158"/>
      <c r="F203" s="158"/>
      <c r="G203" s="158"/>
      <c r="H203" s="158"/>
      <c r="I203" s="158"/>
      <c r="J203" s="158"/>
      <c r="K203" s="158"/>
      <c r="L203" s="158"/>
      <c r="M203" s="136"/>
      <c r="N203" s="136"/>
      <c r="O203" s="136"/>
      <c r="P203" s="136"/>
      <c r="Q203" s="158"/>
      <c r="R203" s="158"/>
      <c r="S203" s="158"/>
      <c r="T203" s="158"/>
      <c r="U203" s="158"/>
      <c r="V203" s="158"/>
      <c r="W203" s="158"/>
    </row>
    <row r="204" spans="2:23" ht="20.149999999999999" customHeight="1">
      <c r="B204" s="158"/>
      <c r="C204" s="158"/>
      <c r="D204" s="158"/>
      <c r="E204" s="158"/>
      <c r="F204" s="158"/>
      <c r="G204" s="158"/>
      <c r="H204" s="158"/>
      <c r="I204" s="158"/>
      <c r="J204" s="158"/>
      <c r="K204" s="158"/>
      <c r="L204" s="158"/>
      <c r="M204" s="136"/>
      <c r="N204" s="136"/>
      <c r="O204" s="136"/>
      <c r="P204" s="136"/>
      <c r="Q204" s="158"/>
      <c r="R204" s="158"/>
      <c r="S204" s="158"/>
      <c r="T204" s="158"/>
      <c r="U204" s="158"/>
      <c r="V204" s="158"/>
      <c r="W204" s="158"/>
    </row>
    <row r="205" spans="2:23" ht="20.149999999999999" customHeight="1">
      <c r="B205" s="158"/>
      <c r="C205" s="158"/>
      <c r="D205" s="158"/>
      <c r="E205" s="158"/>
      <c r="F205" s="158"/>
      <c r="G205" s="158"/>
      <c r="H205" s="158"/>
      <c r="I205" s="158"/>
      <c r="J205" s="158"/>
      <c r="K205" s="158"/>
      <c r="L205" s="158"/>
      <c r="M205" s="136"/>
      <c r="N205" s="136"/>
      <c r="O205" s="136"/>
      <c r="P205" s="136"/>
      <c r="Q205" s="158"/>
      <c r="R205" s="158"/>
      <c r="S205" s="158"/>
      <c r="T205" s="158"/>
      <c r="U205" s="158"/>
      <c r="V205" s="158"/>
      <c r="W205" s="158"/>
    </row>
    <row r="206" spans="2:23" ht="20.149999999999999" customHeight="1">
      <c r="B206" s="158"/>
      <c r="C206" s="158"/>
      <c r="D206" s="158"/>
      <c r="E206" s="158"/>
      <c r="F206" s="158"/>
      <c r="G206" s="158"/>
      <c r="H206" s="158"/>
      <c r="I206" s="158"/>
      <c r="J206" s="158"/>
      <c r="K206" s="158"/>
      <c r="L206" s="158"/>
      <c r="M206" s="136"/>
      <c r="N206" s="136"/>
      <c r="O206" s="136"/>
      <c r="P206" s="136"/>
      <c r="Q206" s="158"/>
      <c r="R206" s="158"/>
      <c r="S206" s="158"/>
      <c r="T206" s="158"/>
      <c r="U206" s="158"/>
      <c r="V206" s="158"/>
      <c r="W206" s="158"/>
    </row>
    <row r="207" spans="2:23" ht="20.149999999999999" customHeight="1">
      <c r="B207" s="158"/>
      <c r="C207" s="158"/>
      <c r="D207" s="158"/>
      <c r="E207" s="158"/>
      <c r="F207" s="158"/>
      <c r="G207" s="158"/>
      <c r="H207" s="158"/>
      <c r="I207" s="158"/>
      <c r="J207" s="158"/>
      <c r="K207" s="158"/>
      <c r="L207" s="158"/>
      <c r="M207" s="136"/>
      <c r="N207" s="136"/>
      <c r="O207" s="136"/>
      <c r="P207" s="136"/>
      <c r="Q207" s="158"/>
      <c r="R207" s="158"/>
      <c r="S207" s="158"/>
      <c r="T207" s="158"/>
      <c r="U207" s="158"/>
      <c r="V207" s="158"/>
      <c r="W207" s="158"/>
    </row>
    <row r="208" spans="2:23" ht="20.149999999999999" customHeight="1">
      <c r="B208" s="158"/>
      <c r="C208" s="158"/>
      <c r="D208" s="158"/>
      <c r="E208" s="158"/>
      <c r="F208" s="158"/>
      <c r="G208" s="158"/>
      <c r="H208" s="158"/>
      <c r="I208" s="158"/>
      <c r="J208" s="158"/>
      <c r="K208" s="158"/>
      <c r="L208" s="158"/>
      <c r="M208" s="136"/>
      <c r="N208" s="136"/>
      <c r="O208" s="136"/>
      <c r="P208" s="136"/>
      <c r="Q208" s="158"/>
      <c r="R208" s="158"/>
      <c r="S208" s="158"/>
      <c r="T208" s="158"/>
      <c r="U208" s="158"/>
      <c r="V208" s="158"/>
      <c r="W208" s="158"/>
    </row>
    <row r="209" spans="2:23" ht="20.149999999999999" customHeight="1">
      <c r="B209" s="158"/>
      <c r="C209" s="158"/>
      <c r="D209" s="158"/>
      <c r="E209" s="158"/>
      <c r="F209" s="158"/>
      <c r="G209" s="158"/>
      <c r="H209" s="158"/>
      <c r="I209" s="158"/>
      <c r="J209" s="158"/>
      <c r="K209" s="158"/>
      <c r="L209" s="158"/>
      <c r="M209" s="136"/>
      <c r="N209" s="136"/>
      <c r="O209" s="136"/>
      <c r="P209" s="136"/>
      <c r="Q209" s="158"/>
      <c r="R209" s="158"/>
      <c r="S209" s="158"/>
      <c r="T209" s="158"/>
      <c r="U209" s="158"/>
      <c r="V209" s="158"/>
      <c r="W209" s="158"/>
    </row>
    <row r="210" spans="2:23" ht="20.149999999999999" customHeight="1">
      <c r="B210" s="158"/>
      <c r="C210" s="158"/>
      <c r="D210" s="158"/>
      <c r="E210" s="158"/>
      <c r="F210" s="158"/>
      <c r="G210" s="158"/>
      <c r="H210" s="158"/>
      <c r="I210" s="158"/>
      <c r="J210" s="158"/>
      <c r="K210" s="158"/>
      <c r="L210" s="158"/>
      <c r="M210" s="136"/>
      <c r="N210" s="136"/>
      <c r="O210" s="136"/>
      <c r="P210" s="136"/>
      <c r="Q210" s="158"/>
      <c r="R210" s="158"/>
      <c r="S210" s="158"/>
      <c r="T210" s="158"/>
      <c r="U210" s="158"/>
      <c r="V210" s="158"/>
      <c r="W210" s="158"/>
    </row>
    <row r="211" spans="2:23" ht="20.149999999999999" customHeight="1">
      <c r="B211" s="158"/>
      <c r="C211" s="158"/>
      <c r="D211" s="158"/>
      <c r="E211" s="158"/>
      <c r="F211" s="158"/>
      <c r="G211" s="158"/>
      <c r="H211" s="158"/>
      <c r="I211" s="158"/>
      <c r="J211" s="158"/>
      <c r="K211" s="158"/>
      <c r="L211" s="158"/>
      <c r="M211" s="136"/>
      <c r="N211" s="136"/>
      <c r="O211" s="136"/>
      <c r="P211" s="136"/>
      <c r="Q211" s="158"/>
      <c r="R211" s="158"/>
      <c r="S211" s="158"/>
      <c r="T211" s="158"/>
      <c r="U211" s="158"/>
      <c r="V211" s="158"/>
      <c r="W211" s="158"/>
    </row>
    <row r="212" spans="2:23" ht="20.149999999999999" customHeight="1">
      <c r="B212" s="158"/>
      <c r="C212" s="158"/>
      <c r="D212" s="158"/>
      <c r="E212" s="158"/>
      <c r="F212" s="158"/>
      <c r="G212" s="158"/>
      <c r="H212" s="158"/>
      <c r="I212" s="158"/>
      <c r="J212" s="158"/>
      <c r="K212" s="158"/>
      <c r="L212" s="158"/>
      <c r="M212" s="136"/>
      <c r="N212" s="136"/>
      <c r="O212" s="136"/>
      <c r="P212" s="136"/>
      <c r="Q212" s="158"/>
      <c r="R212" s="158"/>
      <c r="S212" s="158"/>
      <c r="T212" s="158"/>
      <c r="U212" s="158"/>
      <c r="V212" s="158"/>
      <c r="W212" s="158"/>
    </row>
    <row r="213" spans="2:23" ht="20.149999999999999" customHeight="1">
      <c r="B213" s="158"/>
      <c r="C213" s="158"/>
      <c r="D213" s="158"/>
      <c r="E213" s="158"/>
      <c r="F213" s="158"/>
      <c r="G213" s="158"/>
      <c r="H213" s="158"/>
      <c r="I213" s="158"/>
      <c r="J213" s="158"/>
      <c r="K213" s="158"/>
      <c r="L213" s="158"/>
      <c r="M213" s="136"/>
      <c r="N213" s="136"/>
      <c r="O213" s="136"/>
      <c r="P213" s="136"/>
      <c r="Q213" s="158"/>
      <c r="R213" s="158"/>
      <c r="S213" s="158"/>
      <c r="T213" s="158"/>
      <c r="U213" s="158"/>
      <c r="V213" s="158"/>
      <c r="W213" s="158"/>
    </row>
    <row r="214" spans="2:23" ht="20.149999999999999" customHeight="1">
      <c r="B214" s="158"/>
      <c r="C214" s="158"/>
      <c r="D214" s="158"/>
      <c r="E214" s="158"/>
      <c r="F214" s="158"/>
      <c r="G214" s="158"/>
      <c r="H214" s="158"/>
      <c r="I214" s="158"/>
      <c r="J214" s="158"/>
      <c r="K214" s="158"/>
      <c r="L214" s="158"/>
      <c r="M214" s="136"/>
      <c r="N214" s="136"/>
      <c r="O214" s="136"/>
      <c r="P214" s="136"/>
      <c r="Q214" s="158"/>
      <c r="R214" s="158"/>
      <c r="S214" s="158"/>
      <c r="T214" s="158"/>
      <c r="U214" s="158"/>
      <c r="V214" s="158"/>
      <c r="W214" s="158"/>
    </row>
    <row r="215" spans="2:23" ht="20.149999999999999" customHeight="1">
      <c r="B215" s="158"/>
      <c r="C215" s="158"/>
      <c r="D215" s="158"/>
      <c r="E215" s="158"/>
      <c r="F215" s="158"/>
      <c r="G215" s="158"/>
      <c r="H215" s="158"/>
      <c r="I215" s="158"/>
      <c r="J215" s="158"/>
      <c r="K215" s="158"/>
      <c r="L215" s="158"/>
      <c r="M215" s="136"/>
      <c r="N215" s="136"/>
      <c r="O215" s="136"/>
      <c r="P215" s="136"/>
      <c r="Q215" s="158"/>
      <c r="R215" s="158"/>
      <c r="S215" s="158"/>
      <c r="T215" s="158"/>
      <c r="U215" s="158"/>
      <c r="V215" s="158"/>
      <c r="W215" s="158"/>
    </row>
    <row r="216" spans="2:23" ht="20.149999999999999" customHeight="1">
      <c r="B216" s="158"/>
      <c r="C216" s="158"/>
      <c r="D216" s="158"/>
      <c r="E216" s="158"/>
      <c r="F216" s="158"/>
      <c r="G216" s="158"/>
      <c r="H216" s="158"/>
      <c r="I216" s="158"/>
      <c r="J216" s="158"/>
      <c r="K216" s="158"/>
      <c r="L216" s="158"/>
      <c r="M216" s="136"/>
      <c r="N216" s="136"/>
      <c r="O216" s="136"/>
      <c r="P216" s="136"/>
      <c r="Q216" s="158"/>
      <c r="R216" s="158"/>
      <c r="S216" s="158"/>
      <c r="T216" s="158"/>
      <c r="U216" s="158"/>
      <c r="V216" s="158"/>
      <c r="W216" s="158"/>
    </row>
    <row r="217" spans="2:23" ht="20.149999999999999" customHeight="1">
      <c r="B217" s="158"/>
      <c r="C217" s="158"/>
      <c r="D217" s="158"/>
      <c r="E217" s="158"/>
      <c r="F217" s="158"/>
      <c r="G217" s="158"/>
      <c r="H217" s="158"/>
      <c r="I217" s="158"/>
      <c r="J217" s="158"/>
      <c r="K217" s="158"/>
      <c r="L217" s="158"/>
      <c r="M217" s="136"/>
      <c r="N217" s="136"/>
      <c r="O217" s="136"/>
      <c r="P217" s="136"/>
      <c r="Q217" s="158"/>
      <c r="R217" s="158"/>
      <c r="S217" s="158"/>
      <c r="T217" s="158"/>
      <c r="U217" s="158"/>
      <c r="V217" s="158"/>
      <c r="W217" s="158"/>
    </row>
    <row r="218" spans="2:23" ht="20.149999999999999" customHeight="1">
      <c r="B218" s="158"/>
      <c r="C218" s="158"/>
      <c r="D218" s="158"/>
      <c r="E218" s="158"/>
      <c r="F218" s="158"/>
      <c r="G218" s="158"/>
      <c r="H218" s="158"/>
      <c r="I218" s="158"/>
      <c r="J218" s="158"/>
      <c r="K218" s="158"/>
      <c r="L218" s="158"/>
      <c r="M218" s="136"/>
      <c r="N218" s="136"/>
      <c r="O218" s="136"/>
      <c r="P218" s="136"/>
      <c r="Q218" s="158"/>
      <c r="R218" s="158"/>
      <c r="S218" s="158"/>
      <c r="T218" s="158"/>
      <c r="U218" s="158"/>
      <c r="V218" s="158"/>
      <c r="W218" s="158"/>
    </row>
    <row r="219" spans="2:23" ht="20.149999999999999" customHeight="1">
      <c r="B219" s="158"/>
      <c r="C219" s="158"/>
      <c r="D219" s="158"/>
      <c r="E219" s="158"/>
      <c r="F219" s="158"/>
      <c r="G219" s="158"/>
      <c r="H219" s="158"/>
      <c r="I219" s="158"/>
      <c r="J219" s="158"/>
      <c r="K219" s="158"/>
      <c r="L219" s="158"/>
      <c r="M219" s="136"/>
      <c r="N219" s="136"/>
      <c r="O219" s="136"/>
      <c r="P219" s="136"/>
      <c r="Q219" s="158"/>
      <c r="R219" s="158"/>
      <c r="S219" s="158"/>
      <c r="T219" s="158"/>
      <c r="U219" s="158"/>
      <c r="V219" s="158"/>
      <c r="W219" s="158"/>
    </row>
    <row r="220" spans="2:23" ht="20.149999999999999" customHeight="1">
      <c r="B220" s="158"/>
      <c r="C220" s="158"/>
      <c r="D220" s="158"/>
      <c r="E220" s="158"/>
      <c r="F220" s="158"/>
      <c r="G220" s="158"/>
      <c r="H220" s="158"/>
      <c r="I220" s="158"/>
      <c r="J220" s="158"/>
      <c r="K220" s="158"/>
      <c r="L220" s="158"/>
      <c r="M220" s="136"/>
      <c r="N220" s="136"/>
      <c r="O220" s="136"/>
      <c r="P220" s="136"/>
      <c r="Q220" s="158"/>
      <c r="R220" s="158"/>
      <c r="S220" s="158"/>
      <c r="T220" s="158"/>
      <c r="U220" s="158"/>
      <c r="V220" s="158"/>
      <c r="W220" s="158"/>
    </row>
    <row r="221" spans="2:23" ht="20.149999999999999" customHeight="1">
      <c r="B221" s="158"/>
      <c r="C221" s="158"/>
      <c r="D221" s="158"/>
      <c r="E221" s="158"/>
      <c r="F221" s="158"/>
      <c r="G221" s="158"/>
      <c r="H221" s="158"/>
      <c r="I221" s="158"/>
      <c r="J221" s="158"/>
      <c r="K221" s="158"/>
      <c r="L221" s="158"/>
      <c r="M221" s="136"/>
      <c r="N221" s="136"/>
      <c r="O221" s="136"/>
      <c r="P221" s="136"/>
      <c r="Q221" s="158"/>
      <c r="R221" s="158"/>
      <c r="S221" s="158"/>
      <c r="T221" s="158"/>
      <c r="U221" s="158"/>
      <c r="V221" s="158"/>
      <c r="W221" s="158"/>
    </row>
    <row r="222" spans="2:23" ht="20.149999999999999" customHeight="1">
      <c r="B222" s="158"/>
      <c r="C222" s="158"/>
      <c r="D222" s="158"/>
      <c r="E222" s="158"/>
      <c r="F222" s="158"/>
      <c r="G222" s="158"/>
      <c r="H222" s="158"/>
      <c r="I222" s="158"/>
      <c r="J222" s="158"/>
      <c r="K222" s="158"/>
      <c r="L222" s="158"/>
      <c r="M222" s="136"/>
      <c r="N222" s="136"/>
      <c r="O222" s="136"/>
      <c r="P222" s="136"/>
      <c r="Q222" s="158"/>
      <c r="R222" s="158"/>
      <c r="S222" s="158"/>
      <c r="T222" s="158"/>
      <c r="U222" s="158"/>
      <c r="V222" s="158"/>
      <c r="W222" s="158"/>
    </row>
    <row r="223" spans="2:23" ht="20.149999999999999" customHeight="1">
      <c r="B223" s="158"/>
      <c r="C223" s="158"/>
      <c r="D223" s="158"/>
      <c r="E223" s="158"/>
      <c r="F223" s="158"/>
      <c r="G223" s="158"/>
      <c r="H223" s="158"/>
      <c r="I223" s="158"/>
      <c r="J223" s="158"/>
      <c r="K223" s="158"/>
      <c r="L223" s="158"/>
      <c r="M223" s="136"/>
      <c r="N223" s="136"/>
      <c r="O223" s="136"/>
      <c r="P223" s="136"/>
      <c r="Q223" s="158"/>
      <c r="R223" s="158"/>
      <c r="S223" s="158"/>
      <c r="T223" s="158"/>
      <c r="U223" s="158"/>
      <c r="V223" s="158"/>
      <c r="W223" s="158"/>
    </row>
    <row r="224" spans="2:23" ht="20.149999999999999" customHeight="1">
      <c r="B224" s="158"/>
      <c r="C224" s="158"/>
      <c r="D224" s="158"/>
      <c r="E224" s="158"/>
      <c r="F224" s="158"/>
      <c r="G224" s="158"/>
      <c r="H224" s="158"/>
      <c r="I224" s="158"/>
      <c r="J224" s="158"/>
      <c r="K224" s="158"/>
      <c r="L224" s="158"/>
      <c r="M224" s="136"/>
      <c r="N224" s="136"/>
      <c r="O224" s="136"/>
      <c r="P224" s="136"/>
      <c r="Q224" s="158"/>
      <c r="R224" s="158"/>
      <c r="S224" s="158"/>
      <c r="T224" s="158"/>
      <c r="U224" s="158"/>
      <c r="V224" s="158"/>
      <c r="W224" s="158"/>
    </row>
    <row r="225" spans="2:23" ht="20.149999999999999" customHeight="1">
      <c r="B225" s="158"/>
      <c r="C225" s="158"/>
      <c r="D225" s="158"/>
      <c r="E225" s="158"/>
      <c r="F225" s="158"/>
      <c r="G225" s="158"/>
      <c r="H225" s="158"/>
      <c r="I225" s="158"/>
      <c r="J225" s="158"/>
      <c r="K225" s="158"/>
      <c r="L225" s="158"/>
      <c r="M225" s="136"/>
      <c r="N225" s="136"/>
      <c r="O225" s="136"/>
      <c r="P225" s="136"/>
      <c r="Q225" s="158"/>
      <c r="R225" s="158"/>
      <c r="S225" s="158"/>
      <c r="T225" s="158"/>
      <c r="U225" s="158"/>
      <c r="V225" s="158"/>
      <c r="W225" s="158"/>
    </row>
    <row r="226" spans="2:23" ht="20.149999999999999" customHeight="1">
      <c r="B226" s="158"/>
      <c r="C226" s="158"/>
      <c r="D226" s="158"/>
      <c r="E226" s="158"/>
      <c r="F226" s="158"/>
      <c r="G226" s="158"/>
      <c r="H226" s="158"/>
      <c r="I226" s="158"/>
      <c r="J226" s="158"/>
      <c r="K226" s="158"/>
      <c r="L226" s="158"/>
      <c r="M226" s="136"/>
      <c r="N226" s="136"/>
      <c r="O226" s="136"/>
      <c r="P226" s="136"/>
      <c r="Q226" s="158"/>
      <c r="R226" s="158"/>
      <c r="S226" s="158"/>
      <c r="T226" s="158"/>
      <c r="U226" s="158"/>
      <c r="V226" s="158"/>
      <c r="W226" s="158"/>
    </row>
    <row r="227" spans="2:23" ht="20.149999999999999" customHeight="1">
      <c r="B227" s="158"/>
      <c r="C227" s="158"/>
      <c r="D227" s="158"/>
      <c r="E227" s="158"/>
      <c r="F227" s="158"/>
      <c r="G227" s="158"/>
      <c r="H227" s="158"/>
      <c r="I227" s="158"/>
      <c r="J227" s="158"/>
      <c r="K227" s="158"/>
      <c r="L227" s="158"/>
      <c r="M227" s="136"/>
      <c r="N227" s="136"/>
      <c r="O227" s="136"/>
      <c r="P227" s="136"/>
      <c r="Q227" s="158"/>
      <c r="R227" s="158"/>
      <c r="S227" s="158"/>
      <c r="T227" s="158"/>
      <c r="U227" s="158"/>
      <c r="V227" s="158"/>
      <c r="W227" s="158"/>
    </row>
    <row r="228" spans="2:23" ht="20.149999999999999" customHeight="1">
      <c r="B228" s="158"/>
      <c r="C228" s="158"/>
      <c r="D228" s="158"/>
      <c r="E228" s="158"/>
      <c r="F228" s="158"/>
      <c r="G228" s="158"/>
      <c r="H228" s="158"/>
      <c r="I228" s="158"/>
      <c r="J228" s="158"/>
      <c r="K228" s="158"/>
      <c r="L228" s="158"/>
      <c r="M228" s="136"/>
      <c r="N228" s="136"/>
      <c r="O228" s="136"/>
      <c r="P228" s="136"/>
      <c r="Q228" s="158"/>
      <c r="R228" s="158"/>
      <c r="S228" s="158"/>
      <c r="T228" s="158"/>
      <c r="U228" s="158"/>
      <c r="V228" s="158"/>
      <c r="W228" s="158"/>
    </row>
    <row r="229" spans="2:23" ht="20.149999999999999" customHeight="1">
      <c r="B229" s="158"/>
      <c r="C229" s="158"/>
      <c r="D229" s="158"/>
      <c r="E229" s="158"/>
      <c r="F229" s="158"/>
      <c r="G229" s="158"/>
      <c r="H229" s="158"/>
      <c r="I229" s="158"/>
      <c r="J229" s="158"/>
      <c r="K229" s="158"/>
      <c r="L229" s="158"/>
      <c r="M229" s="136"/>
      <c r="N229" s="136"/>
      <c r="O229" s="136"/>
      <c r="P229" s="136"/>
      <c r="Q229" s="158"/>
      <c r="R229" s="158"/>
      <c r="S229" s="158"/>
      <c r="T229" s="158"/>
      <c r="U229" s="158"/>
      <c r="V229" s="158"/>
      <c r="W229" s="158"/>
    </row>
    <row r="230" spans="2:23" ht="20.149999999999999" customHeight="1">
      <c r="B230" s="158"/>
      <c r="C230" s="158"/>
      <c r="D230" s="158"/>
      <c r="E230" s="158"/>
      <c r="F230" s="158"/>
      <c r="G230" s="158"/>
      <c r="H230" s="158"/>
      <c r="I230" s="158"/>
      <c r="J230" s="158"/>
      <c r="K230" s="158"/>
      <c r="L230" s="158"/>
      <c r="M230" s="136"/>
      <c r="N230" s="136"/>
      <c r="O230" s="136"/>
      <c r="P230" s="136"/>
      <c r="Q230" s="158"/>
      <c r="R230" s="158"/>
      <c r="S230" s="158"/>
      <c r="T230" s="158"/>
      <c r="U230" s="158"/>
      <c r="V230" s="158"/>
      <c r="W230" s="158"/>
    </row>
    <row r="231" spans="2:23" ht="20.149999999999999" customHeight="1">
      <c r="B231" s="158"/>
      <c r="C231" s="158"/>
      <c r="D231" s="158"/>
      <c r="E231" s="158"/>
      <c r="F231" s="158"/>
      <c r="G231" s="158"/>
      <c r="H231" s="158"/>
      <c r="I231" s="158"/>
      <c r="J231" s="158"/>
      <c r="K231" s="158"/>
      <c r="L231" s="158"/>
      <c r="M231" s="136"/>
      <c r="N231" s="136"/>
      <c r="O231" s="136"/>
      <c r="P231" s="136"/>
      <c r="Q231" s="158"/>
      <c r="R231" s="158"/>
      <c r="S231" s="158"/>
      <c r="T231" s="158"/>
      <c r="U231" s="158"/>
      <c r="V231" s="158"/>
      <c r="W231" s="158"/>
    </row>
    <row r="232" spans="2:23" ht="20.149999999999999" customHeight="1">
      <c r="B232" s="158"/>
      <c r="C232" s="158"/>
      <c r="D232" s="158"/>
      <c r="E232" s="158"/>
      <c r="F232" s="158"/>
      <c r="G232" s="158"/>
      <c r="H232" s="158"/>
      <c r="I232" s="158"/>
      <c r="J232" s="158"/>
      <c r="K232" s="158"/>
      <c r="L232" s="158"/>
      <c r="M232" s="136"/>
      <c r="N232" s="136"/>
      <c r="O232" s="136"/>
      <c r="P232" s="136"/>
      <c r="Q232" s="158"/>
      <c r="R232" s="158"/>
      <c r="S232" s="158"/>
      <c r="T232" s="158"/>
      <c r="U232" s="158"/>
      <c r="V232" s="158"/>
      <c r="W232" s="158"/>
    </row>
    <row r="233" spans="2:23" ht="20.149999999999999" customHeight="1">
      <c r="B233" s="158"/>
      <c r="C233" s="158"/>
      <c r="D233" s="158"/>
      <c r="E233" s="158"/>
      <c r="F233" s="158"/>
      <c r="G233" s="158"/>
      <c r="H233" s="158"/>
      <c r="I233" s="158"/>
      <c r="J233" s="158"/>
      <c r="K233" s="158"/>
      <c r="L233" s="158"/>
      <c r="M233" s="136"/>
      <c r="N233" s="136"/>
      <c r="O233" s="136"/>
      <c r="P233" s="136"/>
      <c r="Q233" s="158"/>
      <c r="R233" s="158"/>
      <c r="S233" s="158"/>
      <c r="T233" s="158"/>
      <c r="U233" s="158"/>
      <c r="V233" s="158"/>
      <c r="W233" s="158"/>
    </row>
    <row r="234" spans="2:23" ht="20.149999999999999" customHeight="1">
      <c r="B234" s="158"/>
      <c r="C234" s="158"/>
      <c r="D234" s="158"/>
      <c r="E234" s="158"/>
      <c r="F234" s="158"/>
      <c r="G234" s="158"/>
      <c r="H234" s="158"/>
      <c r="I234" s="158"/>
      <c r="J234" s="158"/>
      <c r="K234" s="158"/>
      <c r="L234" s="158"/>
      <c r="M234" s="136"/>
      <c r="N234" s="136"/>
      <c r="O234" s="136"/>
      <c r="P234" s="136"/>
      <c r="Q234" s="158"/>
      <c r="R234" s="158"/>
      <c r="S234" s="158"/>
      <c r="T234" s="158"/>
      <c r="U234" s="158"/>
      <c r="V234" s="158"/>
      <c r="W234" s="158"/>
    </row>
    <row r="235" spans="2:23" ht="20.149999999999999" customHeight="1">
      <c r="B235" s="158"/>
      <c r="C235" s="158"/>
      <c r="D235" s="158"/>
      <c r="E235" s="158"/>
      <c r="F235" s="158"/>
      <c r="G235" s="158"/>
      <c r="H235" s="158"/>
      <c r="I235" s="158"/>
      <c r="J235" s="158"/>
      <c r="K235" s="158"/>
      <c r="L235" s="158"/>
      <c r="M235" s="136"/>
      <c r="N235" s="136"/>
      <c r="O235" s="136"/>
      <c r="P235" s="136"/>
      <c r="Q235" s="158"/>
      <c r="R235" s="158"/>
      <c r="S235" s="158"/>
      <c r="T235" s="158"/>
      <c r="U235" s="158"/>
      <c r="V235" s="158"/>
      <c r="W235" s="158"/>
    </row>
    <row r="236" spans="2:23" ht="20.149999999999999" customHeight="1">
      <c r="B236" s="158"/>
      <c r="C236" s="158"/>
      <c r="D236" s="158"/>
      <c r="E236" s="158"/>
      <c r="F236" s="158"/>
      <c r="G236" s="158"/>
      <c r="H236" s="158"/>
      <c r="I236" s="158"/>
      <c r="J236" s="158"/>
      <c r="K236" s="158"/>
      <c r="L236" s="158"/>
      <c r="M236" s="136"/>
      <c r="N236" s="136"/>
      <c r="O236" s="136"/>
      <c r="P236" s="136"/>
      <c r="Q236" s="158"/>
      <c r="R236" s="158"/>
      <c r="S236" s="158"/>
      <c r="T236" s="158"/>
      <c r="U236" s="158"/>
      <c r="V236" s="158"/>
      <c r="W236" s="158"/>
    </row>
    <row r="237" spans="2:23" ht="20.149999999999999" customHeight="1">
      <c r="B237" s="158"/>
      <c r="C237" s="158"/>
      <c r="D237" s="158"/>
      <c r="E237" s="158"/>
      <c r="F237" s="158"/>
      <c r="G237" s="158"/>
      <c r="H237" s="158"/>
      <c r="I237" s="158"/>
      <c r="J237" s="158"/>
      <c r="K237" s="158"/>
      <c r="L237" s="158"/>
      <c r="M237" s="136"/>
      <c r="N237" s="136"/>
      <c r="O237" s="136"/>
      <c r="P237" s="136"/>
      <c r="Q237" s="158"/>
      <c r="R237" s="158"/>
      <c r="S237" s="158"/>
      <c r="T237" s="158"/>
      <c r="U237" s="158"/>
      <c r="V237" s="158"/>
      <c r="W237" s="158"/>
    </row>
    <row r="238" spans="2:23" ht="20.149999999999999" customHeight="1">
      <c r="B238" s="158"/>
      <c r="C238" s="158"/>
      <c r="D238" s="158"/>
      <c r="E238" s="158"/>
      <c r="F238" s="158"/>
      <c r="G238" s="158"/>
      <c r="H238" s="158"/>
      <c r="I238" s="158"/>
      <c r="J238" s="158"/>
      <c r="K238" s="158"/>
      <c r="L238" s="158"/>
      <c r="M238" s="136"/>
      <c r="N238" s="136"/>
      <c r="O238" s="136"/>
      <c r="P238" s="136"/>
      <c r="Q238" s="158"/>
      <c r="R238" s="158"/>
      <c r="S238" s="158"/>
      <c r="T238" s="158"/>
      <c r="U238" s="158"/>
      <c r="V238" s="158"/>
      <c r="W238" s="158"/>
    </row>
    <row r="239" spans="2:23" ht="20.149999999999999" customHeight="1">
      <c r="B239" s="158"/>
      <c r="C239" s="158"/>
      <c r="D239" s="158"/>
      <c r="E239" s="158"/>
      <c r="F239" s="158"/>
      <c r="G239" s="158"/>
      <c r="H239" s="158"/>
      <c r="I239" s="158"/>
      <c r="J239" s="158"/>
      <c r="K239" s="158"/>
      <c r="L239" s="158"/>
      <c r="M239" s="136"/>
      <c r="N239" s="136"/>
      <c r="O239" s="136"/>
      <c r="P239" s="136"/>
      <c r="Q239" s="158"/>
      <c r="R239" s="158"/>
      <c r="S239" s="158"/>
      <c r="T239" s="158"/>
      <c r="U239" s="158"/>
      <c r="V239" s="158"/>
      <c r="W239" s="158"/>
    </row>
    <row r="240" spans="2:23" ht="20.149999999999999" customHeight="1">
      <c r="B240" s="158"/>
      <c r="C240" s="158"/>
      <c r="D240" s="158"/>
      <c r="E240" s="158"/>
      <c r="F240" s="158"/>
      <c r="G240" s="158"/>
      <c r="H240" s="158"/>
      <c r="I240" s="158"/>
      <c r="J240" s="158"/>
      <c r="K240" s="158"/>
      <c r="L240" s="158"/>
      <c r="M240" s="136"/>
      <c r="N240" s="136"/>
      <c r="O240" s="136"/>
      <c r="P240" s="136"/>
      <c r="Q240" s="158"/>
      <c r="R240" s="158"/>
      <c r="S240" s="158"/>
      <c r="T240" s="158"/>
      <c r="U240" s="158"/>
      <c r="V240" s="158"/>
      <c r="W240" s="158"/>
    </row>
    <row r="241" spans="2:23" ht="20.149999999999999" customHeight="1">
      <c r="B241" s="158"/>
      <c r="C241" s="158"/>
      <c r="D241" s="158"/>
      <c r="E241" s="158"/>
      <c r="F241" s="158"/>
      <c r="G241" s="158"/>
      <c r="H241" s="158"/>
      <c r="I241" s="158"/>
      <c r="J241" s="158"/>
      <c r="K241" s="158"/>
      <c r="L241" s="158"/>
      <c r="M241" s="136"/>
      <c r="N241" s="136"/>
      <c r="O241" s="136"/>
      <c r="P241" s="136"/>
      <c r="Q241" s="158"/>
      <c r="R241" s="158"/>
      <c r="S241" s="158"/>
      <c r="T241" s="158"/>
      <c r="U241" s="158"/>
      <c r="V241" s="158"/>
      <c r="W241" s="158"/>
    </row>
    <row r="242" spans="2:23" ht="20.149999999999999" customHeight="1">
      <c r="B242" s="158"/>
      <c r="C242" s="158"/>
      <c r="D242" s="158"/>
      <c r="E242" s="158"/>
      <c r="F242" s="158"/>
      <c r="G242" s="158"/>
      <c r="H242" s="158"/>
      <c r="I242" s="158"/>
      <c r="J242" s="158"/>
      <c r="K242" s="158"/>
      <c r="L242" s="158"/>
      <c r="M242" s="136"/>
      <c r="N242" s="136"/>
      <c r="O242" s="136"/>
      <c r="P242" s="136"/>
      <c r="Q242" s="158"/>
      <c r="R242" s="158"/>
      <c r="S242" s="158"/>
      <c r="T242" s="158"/>
      <c r="U242" s="158"/>
      <c r="V242" s="158"/>
      <c r="W242" s="158"/>
    </row>
  </sheetData>
  <mergeCells count="10">
    <mergeCell ref="K4:L4"/>
    <mergeCell ref="H4:H5"/>
    <mergeCell ref="I3:I5"/>
    <mergeCell ref="J3:L3"/>
    <mergeCell ref="A3:A6"/>
    <mergeCell ref="B3:F3"/>
    <mergeCell ref="B4:D4"/>
    <mergeCell ref="E4:F4"/>
    <mergeCell ref="G3:H3"/>
    <mergeCell ref="G4:G5"/>
  </mergeCells>
  <phoneticPr fontId="12" type="noConversion"/>
  <printOptions horizontalCentered="1"/>
  <pageMargins left="0" right="0" top="0" bottom="0.94488188976377963" header="0" footer="0"/>
  <pageSetup paperSize="9" scale="60" orientation="landscape" r:id="rId1"/>
  <headerFooter alignWithMargins="0">
    <oddFooter xml:space="preserve">&amp;RPàgina &amp;P de &amp;N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7"/>
  <sheetViews>
    <sheetView zoomScale="85" zoomScaleNormal="85" workbookViewId="0">
      <selection activeCell="G107" sqref="G107"/>
    </sheetView>
  </sheetViews>
  <sheetFormatPr baseColWidth="10" defaultColWidth="8.765625" defaultRowHeight="13.5"/>
  <cols>
    <col min="1" max="1" width="23.765625" customWidth="1"/>
    <col min="2" max="3" width="19.61328125" customWidth="1"/>
    <col min="4" max="4" width="21" customWidth="1"/>
    <col min="5" max="5" width="19.84375" customWidth="1"/>
    <col min="6" max="6" width="17" customWidth="1"/>
    <col min="7" max="7" width="15.23046875" customWidth="1"/>
    <col min="8" max="8" width="14.3828125" customWidth="1"/>
    <col min="9" max="9" width="16.15234375" customWidth="1"/>
  </cols>
  <sheetData>
    <row r="1" spans="1:27" ht="28.5" customHeight="1">
      <c r="A1" s="119" t="s">
        <v>294</v>
      </c>
      <c r="B1" s="120"/>
      <c r="C1" s="120"/>
      <c r="D1" s="120"/>
      <c r="E1" s="120"/>
      <c r="F1" s="120"/>
      <c r="G1" s="120"/>
      <c r="H1" s="120"/>
    </row>
    <row r="2" spans="1:27" ht="24" customHeight="1">
      <c r="A2" s="127"/>
      <c r="B2" s="125"/>
      <c r="C2" s="125"/>
      <c r="D2" s="125"/>
      <c r="E2" s="125"/>
      <c r="F2" s="125"/>
      <c r="G2" s="125"/>
      <c r="H2" s="125"/>
    </row>
    <row r="3" spans="1:27" ht="12.75" customHeight="1">
      <c r="A3" s="257" t="s">
        <v>92</v>
      </c>
      <c r="B3" s="254" t="s">
        <v>70</v>
      </c>
      <c r="C3" s="254"/>
      <c r="D3" s="234" t="s">
        <v>74</v>
      </c>
      <c r="E3" s="283" t="s">
        <v>8</v>
      </c>
      <c r="F3" s="264" t="s">
        <v>94</v>
      </c>
      <c r="G3" s="264"/>
      <c r="H3" s="264"/>
    </row>
    <row r="4" spans="1:27" ht="27">
      <c r="A4" s="257"/>
      <c r="B4" s="117" t="s">
        <v>114</v>
      </c>
      <c r="C4" s="117" t="s">
        <v>191</v>
      </c>
      <c r="D4" s="117" t="s">
        <v>93</v>
      </c>
      <c r="E4" s="284"/>
      <c r="F4" s="116" t="s">
        <v>95</v>
      </c>
      <c r="G4" s="116" t="s">
        <v>96</v>
      </c>
      <c r="H4" s="116" t="s">
        <v>97</v>
      </c>
    </row>
    <row r="5" spans="1:27">
      <c r="A5" s="257"/>
      <c r="B5" s="117" t="s">
        <v>5</v>
      </c>
      <c r="C5" s="117" t="s">
        <v>5</v>
      </c>
      <c r="D5" s="117" t="s">
        <v>7</v>
      </c>
      <c r="E5" s="117" t="s">
        <v>11</v>
      </c>
      <c r="F5" s="117" t="s">
        <v>11</v>
      </c>
      <c r="G5" s="117" t="s">
        <v>11</v>
      </c>
      <c r="H5" s="117" t="s">
        <v>11</v>
      </c>
    </row>
    <row r="6" spans="1:27">
      <c r="A6" s="2"/>
      <c r="B6" s="2"/>
      <c r="C6" s="2"/>
      <c r="D6" s="2"/>
      <c r="E6" s="2"/>
      <c r="F6" s="2"/>
      <c r="G6" s="2"/>
      <c r="H6" s="2"/>
    </row>
    <row r="7" spans="1:27" ht="15">
      <c r="A7" s="32" t="s">
        <v>227</v>
      </c>
      <c r="B7" s="42"/>
      <c r="C7" s="43"/>
      <c r="D7" s="42"/>
      <c r="E7" s="69"/>
      <c r="F7" s="42"/>
      <c r="G7" s="43"/>
      <c r="H7" s="44"/>
    </row>
    <row r="8" spans="1:27" ht="15">
      <c r="A8" s="53" t="s">
        <v>18</v>
      </c>
      <c r="B8" s="157">
        <v>0</v>
      </c>
      <c r="C8" s="157">
        <v>0</v>
      </c>
      <c r="D8" s="157">
        <v>0</v>
      </c>
      <c r="E8" s="157">
        <v>0</v>
      </c>
      <c r="F8" s="157">
        <v>0</v>
      </c>
      <c r="G8" s="157">
        <v>0</v>
      </c>
      <c r="H8" s="157">
        <v>0</v>
      </c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</row>
    <row r="9" spans="1:27" ht="15">
      <c r="A9" s="53" t="s">
        <v>19</v>
      </c>
      <c r="B9" s="157">
        <v>0</v>
      </c>
      <c r="C9" s="157">
        <v>0</v>
      </c>
      <c r="D9" s="157">
        <v>0</v>
      </c>
      <c r="E9" s="157">
        <v>0</v>
      </c>
      <c r="F9" s="157">
        <v>0</v>
      </c>
      <c r="G9" s="157">
        <v>0</v>
      </c>
      <c r="H9" s="157">
        <v>0</v>
      </c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</row>
    <row r="10" spans="1:27" ht="15">
      <c r="A10" s="53" t="s">
        <v>20</v>
      </c>
      <c r="B10" s="157">
        <v>0</v>
      </c>
      <c r="C10" s="157">
        <v>0</v>
      </c>
      <c r="D10" s="157">
        <v>0</v>
      </c>
      <c r="E10" s="157"/>
      <c r="F10" s="157">
        <v>0</v>
      </c>
      <c r="G10" s="157">
        <v>0</v>
      </c>
      <c r="H10" s="157">
        <v>0</v>
      </c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</row>
    <row r="11" spans="1:27" ht="15">
      <c r="A11" s="53" t="s">
        <v>21</v>
      </c>
      <c r="B11" s="159">
        <v>1137</v>
      </c>
      <c r="C11" s="159">
        <v>1043</v>
      </c>
      <c r="D11" s="159">
        <v>20200</v>
      </c>
      <c r="E11" s="159">
        <v>21069</v>
      </c>
      <c r="F11" s="159">
        <v>18119</v>
      </c>
      <c r="G11" s="159">
        <v>2107</v>
      </c>
      <c r="H11" s="159">
        <v>843</v>
      </c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</row>
    <row r="12" spans="1:27" ht="15">
      <c r="A12" s="31" t="s">
        <v>22</v>
      </c>
      <c r="B12" s="138">
        <f>SUM(B8:B11)</f>
        <v>1137</v>
      </c>
      <c r="C12" s="138">
        <f t="shared" ref="C12" si="0">SUM(C8:C11)</f>
        <v>1043</v>
      </c>
      <c r="D12" s="150"/>
      <c r="E12" s="138">
        <f t="shared" ref="E12:H12" si="1">SUM(E8:E11)</f>
        <v>21069</v>
      </c>
      <c r="F12" s="138">
        <f t="shared" si="1"/>
        <v>18119</v>
      </c>
      <c r="G12" s="138">
        <f t="shared" si="1"/>
        <v>2107</v>
      </c>
      <c r="H12" s="138">
        <f t="shared" si="1"/>
        <v>843</v>
      </c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</row>
    <row r="13" spans="1:27" ht="15">
      <c r="A13" s="2"/>
      <c r="B13" s="161"/>
      <c r="C13" s="161"/>
      <c r="D13" s="161"/>
      <c r="E13" s="161"/>
      <c r="F13" s="161"/>
      <c r="G13" s="161"/>
      <c r="H13" s="161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</row>
    <row r="14" spans="1:27" ht="15">
      <c r="A14" s="32" t="s">
        <v>229</v>
      </c>
      <c r="B14" s="150"/>
      <c r="C14" s="151"/>
      <c r="D14" s="150"/>
      <c r="E14" s="169"/>
      <c r="F14" s="150"/>
      <c r="G14" s="151"/>
      <c r="H14" s="152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</row>
    <row r="15" spans="1:27" ht="15">
      <c r="A15" s="53" t="s">
        <v>18</v>
      </c>
      <c r="B15" s="157">
        <v>2</v>
      </c>
      <c r="C15" s="157">
        <v>2</v>
      </c>
      <c r="D15" s="157">
        <v>35300</v>
      </c>
      <c r="E15" s="157">
        <v>71</v>
      </c>
      <c r="F15" s="157">
        <v>0</v>
      </c>
      <c r="G15" s="157">
        <v>71</v>
      </c>
      <c r="H15" s="157">
        <v>0</v>
      </c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</row>
    <row r="16" spans="1:27" ht="15">
      <c r="A16" s="53" t="s">
        <v>19</v>
      </c>
      <c r="B16" s="157">
        <v>0</v>
      </c>
      <c r="C16" s="157">
        <v>0</v>
      </c>
      <c r="D16" s="157">
        <v>0</v>
      </c>
      <c r="E16" s="157">
        <v>0</v>
      </c>
      <c r="F16" s="157">
        <v>0</v>
      </c>
      <c r="G16" s="157">
        <v>0</v>
      </c>
      <c r="H16" s="157">
        <v>0</v>
      </c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</row>
    <row r="17" spans="1:27" ht="15">
      <c r="A17" s="53" t="s">
        <v>20</v>
      </c>
      <c r="B17" s="157">
        <v>0</v>
      </c>
      <c r="C17" s="157">
        <v>0</v>
      </c>
      <c r="D17" s="157">
        <v>0</v>
      </c>
      <c r="E17" s="157">
        <v>0</v>
      </c>
      <c r="F17" s="157">
        <v>0</v>
      </c>
      <c r="G17" s="157">
        <v>0</v>
      </c>
      <c r="H17" s="157">
        <v>0</v>
      </c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</row>
    <row r="18" spans="1:27" ht="15">
      <c r="A18" s="53" t="s">
        <v>21</v>
      </c>
      <c r="B18" s="159">
        <v>175</v>
      </c>
      <c r="C18" s="159">
        <v>162</v>
      </c>
      <c r="D18" s="159">
        <v>20200</v>
      </c>
      <c r="E18" s="159">
        <v>3272</v>
      </c>
      <c r="F18" s="159">
        <v>2814</v>
      </c>
      <c r="G18" s="159">
        <v>327</v>
      </c>
      <c r="H18" s="159">
        <v>131</v>
      </c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</row>
    <row r="19" spans="1:27" ht="15">
      <c r="A19" s="31" t="s">
        <v>22</v>
      </c>
      <c r="B19" s="138">
        <f>SUM(B15:B18)</f>
        <v>177</v>
      </c>
      <c r="C19" s="138">
        <f t="shared" ref="C19" si="2">SUM(C15:C18)</f>
        <v>164</v>
      </c>
      <c r="D19" s="150"/>
      <c r="E19" s="138">
        <f t="shared" ref="E19" si="3">SUM(E15:E18)</f>
        <v>3343</v>
      </c>
      <c r="F19" s="138">
        <f t="shared" ref="F19" si="4">SUM(F15:F18)</f>
        <v>2814</v>
      </c>
      <c r="G19" s="138">
        <f t="shared" ref="G19" si="5">SUM(G15:G18)</f>
        <v>398</v>
      </c>
      <c r="H19" s="138">
        <f t="shared" ref="H19" si="6">SUM(H15:H18)</f>
        <v>131</v>
      </c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</row>
    <row r="20" spans="1:27" ht="15">
      <c r="A20" s="2"/>
      <c r="B20" s="161"/>
      <c r="C20" s="161"/>
      <c r="D20" s="161"/>
      <c r="E20" s="161"/>
      <c r="F20" s="161"/>
      <c r="G20" s="161"/>
      <c r="H20" s="161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</row>
    <row r="21" spans="1:27" ht="15">
      <c r="A21" s="32" t="s">
        <v>228</v>
      </c>
      <c r="B21" s="150"/>
      <c r="C21" s="151"/>
      <c r="D21" s="150"/>
      <c r="E21" s="169"/>
      <c r="F21" s="150"/>
      <c r="G21" s="151"/>
      <c r="H21" s="152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</row>
    <row r="22" spans="1:27" ht="15">
      <c r="A22" s="53" t="s">
        <v>18</v>
      </c>
      <c r="B22" s="157">
        <v>0</v>
      </c>
      <c r="C22" s="157">
        <v>0</v>
      </c>
      <c r="D22" s="157">
        <v>0</v>
      </c>
      <c r="E22" s="157">
        <v>0</v>
      </c>
      <c r="F22" s="157">
        <v>0</v>
      </c>
      <c r="G22" s="157">
        <v>0</v>
      </c>
      <c r="H22" s="157">
        <v>0</v>
      </c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</row>
    <row r="23" spans="1:27" ht="15">
      <c r="A23" s="53" t="s">
        <v>19</v>
      </c>
      <c r="B23" s="157">
        <v>0</v>
      </c>
      <c r="C23" s="157">
        <v>0</v>
      </c>
      <c r="D23" s="157">
        <v>0</v>
      </c>
      <c r="E23" s="157">
        <v>0</v>
      </c>
      <c r="F23" s="157">
        <v>0</v>
      </c>
      <c r="G23" s="157">
        <v>0</v>
      </c>
      <c r="H23" s="157">
        <v>0</v>
      </c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</row>
    <row r="24" spans="1:27" ht="15">
      <c r="A24" s="53" t="s">
        <v>20</v>
      </c>
      <c r="B24" s="157">
        <v>0</v>
      </c>
      <c r="C24" s="157">
        <v>0</v>
      </c>
      <c r="D24" s="157">
        <v>0</v>
      </c>
      <c r="E24" s="157">
        <v>0</v>
      </c>
      <c r="F24" s="157">
        <v>0</v>
      </c>
      <c r="G24" s="157">
        <v>0</v>
      </c>
      <c r="H24" s="157">
        <v>0</v>
      </c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</row>
    <row r="25" spans="1:27" ht="15">
      <c r="A25" s="53" t="s">
        <v>21</v>
      </c>
      <c r="B25" s="159">
        <v>656</v>
      </c>
      <c r="C25" s="159">
        <v>620</v>
      </c>
      <c r="D25" s="159">
        <v>20200</v>
      </c>
      <c r="E25" s="159">
        <v>12524</v>
      </c>
      <c r="F25" s="159">
        <v>10770</v>
      </c>
      <c r="G25" s="159">
        <v>1253</v>
      </c>
      <c r="H25" s="159">
        <v>501</v>
      </c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</row>
    <row r="26" spans="1:27" ht="15">
      <c r="A26" s="31" t="s">
        <v>22</v>
      </c>
      <c r="B26" s="138">
        <f>SUM(B22:B25)</f>
        <v>656</v>
      </c>
      <c r="C26" s="138">
        <f t="shared" ref="C26" si="7">SUM(C22:C25)</f>
        <v>620</v>
      </c>
      <c r="D26" s="150"/>
      <c r="E26" s="138">
        <f t="shared" ref="E26" si="8">SUM(E22:E25)</f>
        <v>12524</v>
      </c>
      <c r="F26" s="138">
        <f t="shared" ref="F26" si="9">SUM(F22:F25)</f>
        <v>10770</v>
      </c>
      <c r="G26" s="138">
        <f t="shared" ref="G26" si="10">SUM(G22:G25)</f>
        <v>1253</v>
      </c>
      <c r="H26" s="138">
        <f t="shared" ref="H26" si="11">SUM(H22:H25)</f>
        <v>501</v>
      </c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</row>
    <row r="27" spans="1:27" ht="15">
      <c r="A27" s="2"/>
      <c r="B27" s="161"/>
      <c r="C27" s="161"/>
      <c r="D27" s="161"/>
      <c r="E27" s="161"/>
      <c r="F27" s="161"/>
      <c r="G27" s="161"/>
      <c r="H27" s="161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</row>
    <row r="28" spans="1:27" ht="15">
      <c r="A28" s="32" t="s">
        <v>98</v>
      </c>
      <c r="B28" s="150"/>
      <c r="C28" s="151"/>
      <c r="D28" s="150"/>
      <c r="E28" s="169"/>
      <c r="F28" s="150"/>
      <c r="G28" s="151"/>
      <c r="H28" s="152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</row>
    <row r="29" spans="1:27" ht="15">
      <c r="A29" s="53" t="s">
        <v>18</v>
      </c>
      <c r="B29" s="157">
        <v>0</v>
      </c>
      <c r="C29" s="157">
        <v>0</v>
      </c>
      <c r="D29" s="157">
        <v>0</v>
      </c>
      <c r="E29" s="157">
        <v>0</v>
      </c>
      <c r="F29" s="157">
        <v>0</v>
      </c>
      <c r="G29" s="157">
        <v>0</v>
      </c>
      <c r="H29" s="157">
        <v>0</v>
      </c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</row>
    <row r="30" spans="1:27" ht="15">
      <c r="A30" s="53" t="s">
        <v>19</v>
      </c>
      <c r="B30" s="157">
        <v>0</v>
      </c>
      <c r="C30" s="157">
        <v>0</v>
      </c>
      <c r="D30" s="157">
        <v>0</v>
      </c>
      <c r="E30" s="157">
        <v>0</v>
      </c>
      <c r="F30" s="157">
        <v>0</v>
      </c>
      <c r="G30" s="157">
        <v>0</v>
      </c>
      <c r="H30" s="157">
        <v>0</v>
      </c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</row>
    <row r="31" spans="1:27" ht="15">
      <c r="A31" s="53" t="s">
        <v>20</v>
      </c>
      <c r="B31" s="157">
        <v>0</v>
      </c>
      <c r="C31" s="157">
        <v>0</v>
      </c>
      <c r="D31" s="157">
        <v>0</v>
      </c>
      <c r="E31" s="157">
        <v>0</v>
      </c>
      <c r="F31" s="157">
        <v>0</v>
      </c>
      <c r="G31" s="157">
        <v>0</v>
      </c>
      <c r="H31" s="157">
        <v>0</v>
      </c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</row>
    <row r="32" spans="1:27" ht="15">
      <c r="A32" s="53" t="s">
        <v>21</v>
      </c>
      <c r="B32" s="159">
        <v>22</v>
      </c>
      <c r="C32" s="159">
        <v>21</v>
      </c>
      <c r="D32" s="159">
        <v>20200</v>
      </c>
      <c r="E32" s="159">
        <v>424</v>
      </c>
      <c r="F32" s="159">
        <v>365</v>
      </c>
      <c r="G32" s="159">
        <v>42</v>
      </c>
      <c r="H32" s="159">
        <v>17</v>
      </c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</row>
    <row r="33" spans="1:27" ht="15">
      <c r="A33" s="31" t="s">
        <v>22</v>
      </c>
      <c r="B33" s="138">
        <f>SUM(B29:B32)</f>
        <v>22</v>
      </c>
      <c r="C33" s="138">
        <f t="shared" ref="C33" si="12">SUM(C29:C32)</f>
        <v>21</v>
      </c>
      <c r="D33" s="150"/>
      <c r="E33" s="138">
        <f t="shared" ref="E33" si="13">SUM(E29:E32)</f>
        <v>424</v>
      </c>
      <c r="F33" s="138">
        <f t="shared" ref="F33" si="14">SUM(F29:F32)</f>
        <v>365</v>
      </c>
      <c r="G33" s="138">
        <f t="shared" ref="G33" si="15">SUM(G29:G32)</f>
        <v>42</v>
      </c>
      <c r="H33" s="138">
        <f t="shared" ref="H33" si="16">SUM(H29:H32)</f>
        <v>17</v>
      </c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</row>
    <row r="34" spans="1:27" ht="15">
      <c r="A34" s="2"/>
      <c r="B34" s="161"/>
      <c r="C34" s="161"/>
      <c r="D34" s="161"/>
      <c r="E34" s="161"/>
      <c r="F34" s="161"/>
      <c r="G34" s="161"/>
      <c r="H34" s="161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</row>
    <row r="35" spans="1:27" ht="15">
      <c r="A35" s="32" t="s">
        <v>314</v>
      </c>
      <c r="B35" s="150"/>
      <c r="C35" s="151"/>
      <c r="D35" s="150"/>
      <c r="E35" s="169"/>
      <c r="F35" s="150"/>
      <c r="G35" s="151"/>
      <c r="H35" s="152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</row>
    <row r="36" spans="1:27" ht="15">
      <c r="A36" s="53" t="s">
        <v>18</v>
      </c>
      <c r="B36" s="157">
        <v>0</v>
      </c>
      <c r="C36" s="157">
        <v>0</v>
      </c>
      <c r="D36" s="157">
        <v>0</v>
      </c>
      <c r="E36" s="157">
        <v>0</v>
      </c>
      <c r="F36" s="157">
        <v>0</v>
      </c>
      <c r="G36" s="157">
        <v>0</v>
      </c>
      <c r="H36" s="157">
        <v>0</v>
      </c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</row>
    <row r="37" spans="1:27" ht="15">
      <c r="A37" s="53" t="s">
        <v>19</v>
      </c>
      <c r="B37" s="157">
        <v>0</v>
      </c>
      <c r="C37" s="157">
        <v>0</v>
      </c>
      <c r="D37" s="157">
        <v>0</v>
      </c>
      <c r="E37" s="157">
        <v>0</v>
      </c>
      <c r="F37" s="157">
        <v>0</v>
      </c>
      <c r="G37" s="157">
        <v>0</v>
      </c>
      <c r="H37" s="157">
        <v>0</v>
      </c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</row>
    <row r="38" spans="1:27" ht="15">
      <c r="A38" s="53" t="s">
        <v>20</v>
      </c>
      <c r="B38" s="157">
        <v>0</v>
      </c>
      <c r="C38" s="157">
        <v>0</v>
      </c>
      <c r="D38" s="157">
        <v>0</v>
      </c>
      <c r="E38" s="157">
        <v>0</v>
      </c>
      <c r="F38" s="157">
        <v>0</v>
      </c>
      <c r="G38" s="157">
        <v>0</v>
      </c>
      <c r="H38" s="157">
        <v>0</v>
      </c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</row>
    <row r="39" spans="1:27" ht="15">
      <c r="A39" s="53" t="s">
        <v>21</v>
      </c>
      <c r="B39" s="159">
        <v>22</v>
      </c>
      <c r="C39" s="159">
        <v>21</v>
      </c>
      <c r="D39" s="159">
        <v>20200</v>
      </c>
      <c r="E39" s="159">
        <v>424</v>
      </c>
      <c r="F39" s="159">
        <v>365</v>
      </c>
      <c r="G39" s="159">
        <v>42</v>
      </c>
      <c r="H39" s="159">
        <v>17</v>
      </c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</row>
    <row r="40" spans="1:27" ht="15">
      <c r="A40" s="31" t="s">
        <v>22</v>
      </c>
      <c r="B40" s="138">
        <f>SUM(B36:B39)</f>
        <v>22</v>
      </c>
      <c r="C40" s="138">
        <f t="shared" ref="C40" si="17">SUM(C36:C39)</f>
        <v>21</v>
      </c>
      <c r="D40" s="150"/>
      <c r="E40" s="138">
        <f t="shared" ref="E40:H40" si="18">SUM(E36:E39)</f>
        <v>424</v>
      </c>
      <c r="F40" s="138">
        <f t="shared" si="18"/>
        <v>365</v>
      </c>
      <c r="G40" s="138">
        <f t="shared" si="18"/>
        <v>42</v>
      </c>
      <c r="H40" s="138">
        <f t="shared" si="18"/>
        <v>17</v>
      </c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</row>
    <row r="41" spans="1:27" ht="15">
      <c r="A41" s="2"/>
      <c r="B41" s="161"/>
      <c r="C41" s="161"/>
      <c r="D41" s="161"/>
      <c r="E41" s="161"/>
      <c r="F41" s="161"/>
      <c r="G41" s="161"/>
      <c r="H41" s="161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</row>
    <row r="42" spans="1:27" ht="15">
      <c r="A42" s="32" t="s">
        <v>230</v>
      </c>
      <c r="B42" s="150"/>
      <c r="C42" s="151"/>
      <c r="D42" s="150"/>
      <c r="E42" s="169"/>
      <c r="F42" s="150"/>
      <c r="G42" s="151"/>
      <c r="H42" s="152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</row>
    <row r="43" spans="1:27" ht="15">
      <c r="A43" s="53" t="s">
        <v>18</v>
      </c>
      <c r="B43" s="157">
        <v>0</v>
      </c>
      <c r="C43" s="157">
        <v>0</v>
      </c>
      <c r="D43" s="157">
        <v>0</v>
      </c>
      <c r="E43" s="157">
        <v>0</v>
      </c>
      <c r="F43" s="157">
        <v>0</v>
      </c>
      <c r="G43" s="157">
        <v>0</v>
      </c>
      <c r="H43" s="157">
        <v>0</v>
      </c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</row>
    <row r="44" spans="1:27" ht="15">
      <c r="A44" s="53" t="s">
        <v>19</v>
      </c>
      <c r="B44" s="157">
        <v>0</v>
      </c>
      <c r="C44" s="157">
        <v>0</v>
      </c>
      <c r="D44" s="157">
        <v>0</v>
      </c>
      <c r="E44" s="157">
        <v>0</v>
      </c>
      <c r="F44" s="157">
        <v>0</v>
      </c>
      <c r="G44" s="157">
        <v>0</v>
      </c>
      <c r="H44" s="157">
        <v>0</v>
      </c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</row>
    <row r="45" spans="1:27" ht="15">
      <c r="A45" s="53" t="s">
        <v>20</v>
      </c>
      <c r="B45" s="157">
        <v>0</v>
      </c>
      <c r="C45" s="157">
        <v>0</v>
      </c>
      <c r="D45" s="157">
        <v>0</v>
      </c>
      <c r="E45" s="157">
        <v>0</v>
      </c>
      <c r="F45" s="157">
        <v>0</v>
      </c>
      <c r="G45" s="157">
        <v>0</v>
      </c>
      <c r="H45" s="157">
        <v>0</v>
      </c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</row>
    <row r="46" spans="1:27" ht="15">
      <c r="A46" s="53" t="s">
        <v>21</v>
      </c>
      <c r="B46" s="159">
        <v>174</v>
      </c>
      <c r="C46" s="159">
        <v>135</v>
      </c>
      <c r="D46" s="159">
        <v>20200</v>
      </c>
      <c r="E46" s="159">
        <v>2727</v>
      </c>
      <c r="F46" s="159">
        <v>2345</v>
      </c>
      <c r="G46" s="159">
        <v>273</v>
      </c>
      <c r="H46" s="159">
        <v>109</v>
      </c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</row>
    <row r="47" spans="1:27" ht="15">
      <c r="A47" s="31" t="s">
        <v>22</v>
      </c>
      <c r="B47" s="138">
        <f>SUM(B43:B46)</f>
        <v>174</v>
      </c>
      <c r="C47" s="138">
        <f t="shared" ref="C47" si="19">SUM(C43:C46)</f>
        <v>135</v>
      </c>
      <c r="D47" s="150"/>
      <c r="E47" s="138">
        <f t="shared" ref="E47" si="20">SUM(E43:E46)</f>
        <v>2727</v>
      </c>
      <c r="F47" s="138">
        <f t="shared" ref="F47" si="21">SUM(F43:F46)</f>
        <v>2345</v>
      </c>
      <c r="G47" s="138">
        <f t="shared" ref="G47" si="22">SUM(G43:G46)</f>
        <v>273</v>
      </c>
      <c r="H47" s="138">
        <f t="shared" ref="H47" si="23">SUM(H43:H46)</f>
        <v>109</v>
      </c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</row>
    <row r="48" spans="1:27" ht="15">
      <c r="A48" s="2"/>
      <c r="B48" s="161"/>
      <c r="C48" s="161"/>
      <c r="D48" s="161"/>
      <c r="E48" s="161"/>
      <c r="F48" s="161"/>
      <c r="G48" s="161"/>
      <c r="H48" s="161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</row>
    <row r="49" spans="1:27" ht="15">
      <c r="A49" s="32" t="s">
        <v>99</v>
      </c>
      <c r="B49" s="150"/>
      <c r="C49" s="151"/>
      <c r="D49" s="150"/>
      <c r="E49" s="169"/>
      <c r="F49" s="150"/>
      <c r="G49" s="151"/>
      <c r="H49" s="152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</row>
    <row r="50" spans="1:27" ht="15">
      <c r="A50" s="53" t="s">
        <v>18</v>
      </c>
      <c r="B50" s="157">
        <f>(B8+B15+B22+B29+B36+B43)</f>
        <v>2</v>
      </c>
      <c r="C50" s="157">
        <f>(C8+C15+C22+C29+C36+C43)</f>
        <v>2</v>
      </c>
      <c r="D50" s="157">
        <v>35600</v>
      </c>
      <c r="E50" s="157">
        <f t="shared" ref="E50:H50" si="24">(E8+E15+E22+E29+E36+E43)</f>
        <v>71</v>
      </c>
      <c r="F50" s="157">
        <f t="shared" si="24"/>
        <v>0</v>
      </c>
      <c r="G50" s="157">
        <f t="shared" si="24"/>
        <v>71</v>
      </c>
      <c r="H50" s="157">
        <f t="shared" si="24"/>
        <v>0</v>
      </c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</row>
    <row r="51" spans="1:27" ht="15">
      <c r="A51" s="53" t="s">
        <v>19</v>
      </c>
      <c r="B51" s="157">
        <f t="shared" ref="B51:C51" si="25">(B9+B16+B23+B30+B37+B44)</f>
        <v>0</v>
      </c>
      <c r="C51" s="157">
        <f t="shared" si="25"/>
        <v>0</v>
      </c>
      <c r="D51" s="157">
        <v>0</v>
      </c>
      <c r="E51" s="157">
        <f t="shared" ref="E51:H51" si="26">(E9+E16+E23+E30+E37+E44)</f>
        <v>0</v>
      </c>
      <c r="F51" s="157">
        <f t="shared" si="26"/>
        <v>0</v>
      </c>
      <c r="G51" s="157">
        <f t="shared" si="26"/>
        <v>0</v>
      </c>
      <c r="H51" s="157">
        <f t="shared" si="26"/>
        <v>0</v>
      </c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</row>
    <row r="52" spans="1:27" ht="15">
      <c r="A52" s="53" t="s">
        <v>20</v>
      </c>
      <c r="B52" s="157">
        <f t="shared" ref="B52:C52" si="27">(B10+B17+B24+B31+B38+B45)</f>
        <v>0</v>
      </c>
      <c r="C52" s="157">
        <f t="shared" si="27"/>
        <v>0</v>
      </c>
      <c r="D52" s="157">
        <v>0</v>
      </c>
      <c r="E52" s="157">
        <f t="shared" ref="E52:H52" si="28">(E10+E17+E24+E31+E38+E45)</f>
        <v>0</v>
      </c>
      <c r="F52" s="157">
        <f t="shared" si="28"/>
        <v>0</v>
      </c>
      <c r="G52" s="157">
        <f t="shared" si="28"/>
        <v>0</v>
      </c>
      <c r="H52" s="157">
        <f t="shared" si="28"/>
        <v>0</v>
      </c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</row>
    <row r="53" spans="1:27" ht="15">
      <c r="A53" s="53" t="s">
        <v>21</v>
      </c>
      <c r="B53" s="157">
        <f t="shared" ref="B53:C53" si="29">(B11+B18+B25+B32+B39+B46)</f>
        <v>2186</v>
      </c>
      <c r="C53" s="157">
        <f t="shared" si="29"/>
        <v>2002</v>
      </c>
      <c r="D53" s="157">
        <v>20200</v>
      </c>
      <c r="E53" s="157">
        <f t="shared" ref="E53:H53" si="30">(E11+E18+E25+E32+E39+E46)</f>
        <v>40440</v>
      </c>
      <c r="F53" s="157">
        <f t="shared" si="30"/>
        <v>34778</v>
      </c>
      <c r="G53" s="157">
        <f t="shared" si="30"/>
        <v>4044</v>
      </c>
      <c r="H53" s="157">
        <f t="shared" si="30"/>
        <v>1618</v>
      </c>
      <c r="I53" s="218"/>
      <c r="J53" s="218"/>
      <c r="K53" s="218"/>
      <c r="L53" s="218"/>
      <c r="M53" s="218"/>
      <c r="N53" s="218"/>
      <c r="O53" s="218"/>
      <c r="P53" s="218"/>
      <c r="Q53" s="218"/>
      <c r="R53" s="218"/>
      <c r="S53" s="218"/>
      <c r="T53" s="218"/>
      <c r="U53" s="218"/>
      <c r="V53" s="218"/>
      <c r="W53" s="218"/>
      <c r="X53" s="218"/>
      <c r="Y53" s="218"/>
      <c r="Z53" s="218"/>
      <c r="AA53" s="218"/>
    </row>
    <row r="54" spans="1:27" ht="15">
      <c r="A54" s="31" t="s">
        <v>22</v>
      </c>
      <c r="B54" s="183">
        <f t="shared" ref="B54:C54" si="31">(B12+B19+B26+B33+B40+B47)</f>
        <v>2188</v>
      </c>
      <c r="C54" s="183">
        <f t="shared" si="31"/>
        <v>2004</v>
      </c>
      <c r="D54" s="150"/>
      <c r="E54" s="138">
        <f t="shared" ref="E54" si="32">SUM(E50:E53)</f>
        <v>40511</v>
      </c>
      <c r="F54" s="138">
        <f t="shared" ref="F54" si="33">SUM(F50:F53)</f>
        <v>34778</v>
      </c>
      <c r="G54" s="138">
        <f t="shared" ref="G54" si="34">SUM(G50:G53)</f>
        <v>4115</v>
      </c>
      <c r="H54" s="138">
        <f t="shared" ref="H54" si="35">SUM(H50:H53)</f>
        <v>1618</v>
      </c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218"/>
      <c r="U54" s="218"/>
      <c r="V54" s="218"/>
      <c r="W54" s="218"/>
      <c r="X54" s="218"/>
      <c r="Y54" s="218"/>
      <c r="Z54" s="218"/>
      <c r="AA54" s="218"/>
    </row>
    <row r="55" spans="1:27" ht="15">
      <c r="A55" s="2"/>
      <c r="B55" s="161"/>
      <c r="C55" s="161"/>
      <c r="D55" s="161"/>
      <c r="E55" s="161"/>
      <c r="F55" s="161"/>
      <c r="G55" s="161"/>
      <c r="H55" s="161"/>
      <c r="I55" s="218"/>
      <c r="J55" s="218"/>
      <c r="K55" s="218"/>
      <c r="L55" s="218"/>
      <c r="M55" s="218"/>
      <c r="N55" s="218"/>
      <c r="O55" s="218"/>
      <c r="P55" s="218"/>
      <c r="Q55" s="218"/>
      <c r="R55" s="218"/>
      <c r="S55" s="218"/>
      <c r="T55" s="218"/>
      <c r="U55" s="218"/>
      <c r="V55" s="218"/>
      <c r="W55" s="218"/>
      <c r="X55" s="218"/>
      <c r="Y55" s="218"/>
      <c r="Z55" s="218"/>
      <c r="AA55" s="218"/>
    </row>
    <row r="56" spans="1:27" ht="15">
      <c r="A56" s="32" t="s">
        <v>100</v>
      </c>
      <c r="B56" s="150"/>
      <c r="C56" s="151"/>
      <c r="D56" s="150"/>
      <c r="E56" s="169"/>
      <c r="F56" s="150"/>
      <c r="G56" s="151"/>
      <c r="H56" s="152"/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218"/>
      <c r="T56" s="218"/>
      <c r="U56" s="218"/>
      <c r="V56" s="218"/>
      <c r="W56" s="218"/>
      <c r="X56" s="218"/>
      <c r="Y56" s="218"/>
      <c r="Z56" s="218"/>
      <c r="AA56" s="218"/>
    </row>
    <row r="57" spans="1:27" ht="15">
      <c r="A57" s="53" t="s">
        <v>18</v>
      </c>
      <c r="B57" s="157">
        <v>0</v>
      </c>
      <c r="C57" s="157">
        <v>0</v>
      </c>
      <c r="D57" s="157">
        <v>0</v>
      </c>
      <c r="E57" s="157">
        <v>0</v>
      </c>
      <c r="F57" s="157">
        <v>0</v>
      </c>
      <c r="G57" s="157">
        <v>0</v>
      </c>
      <c r="H57" s="157">
        <v>0</v>
      </c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218"/>
      <c r="Y57" s="218"/>
      <c r="Z57" s="218"/>
      <c r="AA57" s="218"/>
    </row>
    <row r="58" spans="1:27" ht="15">
      <c r="A58" s="53" t="s">
        <v>19</v>
      </c>
      <c r="B58" s="157">
        <v>0</v>
      </c>
      <c r="C58" s="157">
        <v>0</v>
      </c>
      <c r="D58" s="157">
        <v>0</v>
      </c>
      <c r="E58" s="157">
        <v>0</v>
      </c>
      <c r="F58" s="157">
        <v>0</v>
      </c>
      <c r="G58" s="157">
        <v>0</v>
      </c>
      <c r="H58" s="157">
        <v>0</v>
      </c>
      <c r="I58" s="218"/>
      <c r="J58" s="218"/>
      <c r="K58" s="218"/>
      <c r="L58" s="218"/>
      <c r="M58" s="218"/>
      <c r="N58" s="218"/>
      <c r="O58" s="218"/>
      <c r="P58" s="218"/>
      <c r="Q58" s="218"/>
      <c r="R58" s="218"/>
      <c r="S58" s="218"/>
      <c r="T58" s="218"/>
      <c r="U58" s="218"/>
      <c r="V58" s="218"/>
      <c r="W58" s="218"/>
      <c r="X58" s="218"/>
      <c r="Y58" s="218"/>
      <c r="Z58" s="218"/>
      <c r="AA58" s="218"/>
    </row>
    <row r="59" spans="1:27" ht="15">
      <c r="A59" s="53" t="s">
        <v>20</v>
      </c>
      <c r="B59" s="157">
        <v>0</v>
      </c>
      <c r="C59" s="157">
        <v>0</v>
      </c>
      <c r="D59" s="157">
        <v>0</v>
      </c>
      <c r="E59" s="157">
        <v>0</v>
      </c>
      <c r="F59" s="157">
        <v>0</v>
      </c>
      <c r="G59" s="157">
        <v>0</v>
      </c>
      <c r="H59" s="157">
        <v>0</v>
      </c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8"/>
      <c r="X59" s="218"/>
      <c r="Y59" s="218"/>
      <c r="Z59" s="218"/>
      <c r="AA59" s="218"/>
    </row>
    <row r="60" spans="1:27" ht="15">
      <c r="A60" s="53" t="s">
        <v>21</v>
      </c>
      <c r="B60" s="159">
        <v>196</v>
      </c>
      <c r="C60" s="159">
        <v>187</v>
      </c>
      <c r="D60" s="159">
        <v>16600</v>
      </c>
      <c r="E60" s="159">
        <v>3069</v>
      </c>
      <c r="F60" s="159">
        <v>2455</v>
      </c>
      <c r="G60" s="159">
        <v>614</v>
      </c>
      <c r="H60" s="159">
        <v>0</v>
      </c>
      <c r="I60" s="218"/>
      <c r="J60" s="218"/>
      <c r="K60" s="218"/>
      <c r="L60" s="218"/>
      <c r="M60" s="218"/>
      <c r="N60" s="218"/>
      <c r="O60" s="218"/>
      <c r="P60" s="218"/>
      <c r="Q60" s="218"/>
      <c r="R60" s="218"/>
      <c r="S60" s="218"/>
      <c r="T60" s="218"/>
      <c r="U60" s="218"/>
      <c r="V60" s="218"/>
      <c r="W60" s="218"/>
      <c r="X60" s="218"/>
      <c r="Y60" s="218"/>
      <c r="Z60" s="218"/>
      <c r="AA60" s="218"/>
    </row>
    <row r="61" spans="1:27" ht="15">
      <c r="A61" s="31" t="s">
        <v>22</v>
      </c>
      <c r="B61" s="138">
        <f>SUM(B57:B60)</f>
        <v>196</v>
      </c>
      <c r="C61" s="138">
        <f t="shared" ref="C61" si="36">SUM(C57:C60)</f>
        <v>187</v>
      </c>
      <c r="D61" s="150"/>
      <c r="E61" s="138">
        <f t="shared" ref="E61" si="37">SUM(E57:E60)</f>
        <v>3069</v>
      </c>
      <c r="F61" s="138">
        <f t="shared" ref="F61" si="38">SUM(F57:F60)</f>
        <v>2455</v>
      </c>
      <c r="G61" s="138">
        <f t="shared" ref="G61" si="39">SUM(G57:G60)</f>
        <v>614</v>
      </c>
      <c r="H61" s="138">
        <f t="shared" ref="H61" si="40">SUM(H57:H60)</f>
        <v>0</v>
      </c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218"/>
      <c r="W61" s="218"/>
      <c r="X61" s="218"/>
      <c r="Y61" s="218"/>
      <c r="Z61" s="218"/>
      <c r="AA61" s="218"/>
    </row>
    <row r="62" spans="1:27" ht="15">
      <c r="A62" s="2"/>
      <c r="B62" s="161"/>
      <c r="C62" s="161"/>
      <c r="D62" s="161"/>
      <c r="E62" s="161"/>
      <c r="F62" s="161"/>
      <c r="G62" s="161"/>
      <c r="H62" s="161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218"/>
      <c r="W62" s="218"/>
      <c r="X62" s="218"/>
      <c r="Y62" s="218"/>
      <c r="Z62" s="218"/>
      <c r="AA62" s="218"/>
    </row>
    <row r="63" spans="1:27" ht="15">
      <c r="A63" s="32" t="s">
        <v>101</v>
      </c>
      <c r="B63" s="150"/>
      <c r="C63" s="151"/>
      <c r="D63" s="150"/>
      <c r="E63" s="169"/>
      <c r="F63" s="150"/>
      <c r="G63" s="151"/>
      <c r="H63" s="152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218"/>
      <c r="W63" s="218"/>
      <c r="X63" s="218"/>
      <c r="Y63" s="218"/>
      <c r="Z63" s="218"/>
      <c r="AA63" s="218"/>
    </row>
    <row r="64" spans="1:27" ht="15">
      <c r="A64" s="53" t="s">
        <v>18</v>
      </c>
      <c r="B64" s="157">
        <v>0</v>
      </c>
      <c r="C64" s="157">
        <v>0</v>
      </c>
      <c r="D64" s="157">
        <v>0</v>
      </c>
      <c r="E64" s="157">
        <v>0</v>
      </c>
      <c r="F64" s="157">
        <v>0</v>
      </c>
      <c r="G64" s="157">
        <v>0</v>
      </c>
      <c r="H64" s="157">
        <v>0</v>
      </c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8"/>
      <c r="V64" s="218"/>
      <c r="W64" s="218"/>
      <c r="X64" s="218"/>
      <c r="Y64" s="218"/>
      <c r="Z64" s="218"/>
      <c r="AA64" s="218"/>
    </row>
    <row r="65" spans="1:27" ht="15">
      <c r="A65" s="53" t="s">
        <v>19</v>
      </c>
      <c r="B65" s="157">
        <v>0</v>
      </c>
      <c r="C65" s="157">
        <v>0</v>
      </c>
      <c r="D65" s="157">
        <v>0</v>
      </c>
      <c r="E65" s="157">
        <v>0</v>
      </c>
      <c r="F65" s="157">
        <v>0</v>
      </c>
      <c r="G65" s="157">
        <v>0</v>
      </c>
      <c r="H65" s="157">
        <v>0</v>
      </c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8"/>
      <c r="V65" s="218"/>
      <c r="W65" s="218"/>
      <c r="X65" s="218"/>
      <c r="Y65" s="218"/>
      <c r="Z65" s="218"/>
      <c r="AA65" s="218"/>
    </row>
    <row r="66" spans="1:27" ht="15">
      <c r="A66" s="53" t="s">
        <v>20</v>
      </c>
      <c r="B66" s="157">
        <v>0</v>
      </c>
      <c r="C66" s="157">
        <v>0</v>
      </c>
      <c r="D66" s="157">
        <v>0</v>
      </c>
      <c r="E66" s="157">
        <v>0</v>
      </c>
      <c r="F66" s="157">
        <v>0</v>
      </c>
      <c r="G66" s="157">
        <v>0</v>
      </c>
      <c r="H66" s="157">
        <v>0</v>
      </c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8"/>
      <c r="V66" s="218"/>
      <c r="W66" s="218"/>
      <c r="X66" s="218"/>
      <c r="Y66" s="218"/>
      <c r="Z66" s="218"/>
      <c r="AA66" s="218"/>
    </row>
    <row r="67" spans="1:27" ht="15">
      <c r="A67" s="53" t="s">
        <v>21</v>
      </c>
      <c r="B67" s="159">
        <v>6208</v>
      </c>
      <c r="C67" s="159">
        <v>5848</v>
      </c>
      <c r="D67" s="159">
        <v>16600</v>
      </c>
      <c r="E67" s="159">
        <v>97175</v>
      </c>
      <c r="F67" s="159">
        <v>77740</v>
      </c>
      <c r="G67" s="159">
        <v>19435</v>
      </c>
      <c r="H67" s="159">
        <v>0</v>
      </c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  <c r="X67" s="218"/>
      <c r="Y67" s="218"/>
      <c r="Z67" s="218"/>
      <c r="AA67" s="218"/>
    </row>
    <row r="68" spans="1:27" ht="15">
      <c r="A68" s="31" t="s">
        <v>22</v>
      </c>
      <c r="B68" s="138">
        <f>SUM(B64:B67)</f>
        <v>6208</v>
      </c>
      <c r="C68" s="138">
        <f t="shared" ref="C68" si="41">SUM(C64:C67)</f>
        <v>5848</v>
      </c>
      <c r="D68" s="150"/>
      <c r="E68" s="138">
        <f t="shared" ref="E68" si="42">SUM(E64:E67)</f>
        <v>97175</v>
      </c>
      <c r="F68" s="138">
        <f t="shared" ref="F68" si="43">SUM(F64:F67)</f>
        <v>77740</v>
      </c>
      <c r="G68" s="138">
        <f t="shared" ref="G68" si="44">SUM(G64:G67)</f>
        <v>19435</v>
      </c>
      <c r="H68" s="138">
        <f t="shared" ref="H68" si="45">SUM(H64:H67)</f>
        <v>0</v>
      </c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8"/>
      <c r="V68" s="218"/>
      <c r="W68" s="218"/>
      <c r="X68" s="218"/>
      <c r="Y68" s="218"/>
      <c r="Z68" s="218"/>
      <c r="AA68" s="218"/>
    </row>
    <row r="69" spans="1:27" ht="15">
      <c r="A69" s="2"/>
      <c r="B69" s="161"/>
      <c r="C69" s="161"/>
      <c r="D69" s="161"/>
      <c r="E69" s="161"/>
      <c r="F69" s="161"/>
      <c r="G69" s="161"/>
      <c r="H69" s="161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8"/>
      <c r="V69" s="218"/>
      <c r="W69" s="218"/>
      <c r="X69" s="218"/>
      <c r="Y69" s="218"/>
      <c r="Z69" s="218"/>
      <c r="AA69" s="218"/>
    </row>
    <row r="70" spans="1:27" ht="15">
      <c r="A70" s="32" t="s">
        <v>102</v>
      </c>
      <c r="B70" s="150"/>
      <c r="C70" s="151"/>
      <c r="D70" s="150"/>
      <c r="E70" s="169"/>
      <c r="F70" s="150"/>
      <c r="G70" s="151"/>
      <c r="H70" s="152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8"/>
      <c r="V70" s="218"/>
      <c r="W70" s="218"/>
      <c r="X70" s="218"/>
      <c r="Y70" s="218"/>
      <c r="Z70" s="218"/>
      <c r="AA70" s="218"/>
    </row>
    <row r="71" spans="1:27" ht="15">
      <c r="A71" s="53" t="s">
        <v>18</v>
      </c>
      <c r="B71" s="157">
        <v>1</v>
      </c>
      <c r="C71" s="157">
        <v>1</v>
      </c>
      <c r="D71" s="157">
        <v>35300</v>
      </c>
      <c r="E71" s="157">
        <v>35</v>
      </c>
      <c r="F71" s="157">
        <v>0</v>
      </c>
      <c r="G71" s="157">
        <v>35</v>
      </c>
      <c r="H71" s="157">
        <v>0</v>
      </c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8"/>
      <c r="V71" s="218"/>
      <c r="W71" s="218"/>
      <c r="X71" s="218"/>
      <c r="Y71" s="218"/>
      <c r="Z71" s="218"/>
      <c r="AA71" s="218"/>
    </row>
    <row r="72" spans="1:27" ht="15">
      <c r="A72" s="53" t="s">
        <v>19</v>
      </c>
      <c r="B72" s="157">
        <v>0</v>
      </c>
      <c r="C72" s="157">
        <v>0</v>
      </c>
      <c r="D72" s="157">
        <v>0</v>
      </c>
      <c r="E72" s="157">
        <v>0</v>
      </c>
      <c r="F72" s="157">
        <v>0</v>
      </c>
      <c r="G72" s="157">
        <v>0</v>
      </c>
      <c r="H72" s="157">
        <v>0</v>
      </c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8"/>
      <c r="V72" s="218"/>
      <c r="W72" s="218"/>
      <c r="X72" s="218"/>
      <c r="Y72" s="218"/>
      <c r="Z72" s="218"/>
      <c r="AA72" s="218"/>
    </row>
    <row r="73" spans="1:27" ht="15">
      <c r="A73" s="53" t="s">
        <v>20</v>
      </c>
      <c r="B73" s="157">
        <v>0</v>
      </c>
      <c r="C73" s="157">
        <v>0</v>
      </c>
      <c r="D73" s="157">
        <v>0</v>
      </c>
      <c r="E73" s="157">
        <v>0</v>
      </c>
      <c r="F73" s="157">
        <v>0</v>
      </c>
      <c r="G73" s="157">
        <v>0</v>
      </c>
      <c r="H73" s="157">
        <v>0</v>
      </c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8"/>
      <c r="V73" s="218"/>
      <c r="W73" s="218"/>
      <c r="X73" s="218"/>
      <c r="Y73" s="218"/>
      <c r="Z73" s="218"/>
      <c r="AA73" s="218"/>
    </row>
    <row r="74" spans="1:27" ht="15">
      <c r="A74" s="53" t="s">
        <v>21</v>
      </c>
      <c r="B74" s="159">
        <v>131</v>
      </c>
      <c r="C74" s="159">
        <v>127</v>
      </c>
      <c r="D74" s="159">
        <v>16600</v>
      </c>
      <c r="E74" s="159">
        <v>2045</v>
      </c>
      <c r="F74" s="159">
        <v>1636</v>
      </c>
      <c r="G74" s="159">
        <v>409</v>
      </c>
      <c r="H74" s="159">
        <v>0</v>
      </c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8"/>
      <c r="V74" s="218"/>
      <c r="W74" s="218"/>
      <c r="X74" s="218"/>
      <c r="Y74" s="218"/>
      <c r="Z74" s="218"/>
      <c r="AA74" s="218"/>
    </row>
    <row r="75" spans="1:27" ht="15">
      <c r="A75" s="31" t="s">
        <v>22</v>
      </c>
      <c r="B75" s="138">
        <f>SUM(B71:B74)</f>
        <v>132</v>
      </c>
      <c r="C75" s="138">
        <f t="shared" ref="C75" si="46">SUM(C71:C74)</f>
        <v>128</v>
      </c>
      <c r="D75" s="150"/>
      <c r="E75" s="138">
        <f t="shared" ref="E75" si="47">SUM(E71:E74)</f>
        <v>2080</v>
      </c>
      <c r="F75" s="138">
        <f t="shared" ref="F75" si="48">SUM(F71:F74)</f>
        <v>1636</v>
      </c>
      <c r="G75" s="138">
        <f t="shared" ref="G75" si="49">SUM(G71:G74)</f>
        <v>444</v>
      </c>
      <c r="H75" s="138">
        <f t="shared" ref="H75" si="50">SUM(H71:H74)</f>
        <v>0</v>
      </c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8"/>
      <c r="V75" s="218"/>
      <c r="W75" s="218"/>
      <c r="X75" s="218"/>
      <c r="Y75" s="218"/>
      <c r="Z75" s="218"/>
      <c r="AA75" s="218"/>
    </row>
    <row r="76" spans="1:27" ht="15">
      <c r="A76" s="2"/>
      <c r="B76" s="161"/>
      <c r="C76" s="161"/>
      <c r="D76" s="161"/>
      <c r="E76" s="161"/>
      <c r="F76" s="161"/>
      <c r="G76" s="161"/>
      <c r="H76" s="161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8"/>
      <c r="V76" s="218"/>
      <c r="W76" s="218"/>
      <c r="X76" s="218"/>
      <c r="Y76" s="218"/>
      <c r="Z76" s="218"/>
      <c r="AA76" s="218"/>
    </row>
    <row r="77" spans="1:27" ht="15">
      <c r="A77" s="32" t="s">
        <v>103</v>
      </c>
      <c r="B77" s="150"/>
      <c r="C77" s="151"/>
      <c r="D77" s="150"/>
      <c r="E77" s="169"/>
      <c r="F77" s="150"/>
      <c r="G77" s="151"/>
      <c r="H77" s="152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18"/>
      <c r="AA77" s="218"/>
    </row>
    <row r="78" spans="1:27" ht="15">
      <c r="A78" s="53" t="s">
        <v>18</v>
      </c>
      <c r="B78" s="157">
        <f>(B57+B64+B71)</f>
        <v>1</v>
      </c>
      <c r="C78" s="157">
        <f t="shared" ref="C78" si="51">(C57+C64+C71)</f>
        <v>1</v>
      </c>
      <c r="D78" s="157">
        <v>17500</v>
      </c>
      <c r="E78" s="157">
        <v>18</v>
      </c>
      <c r="F78" s="157">
        <f t="shared" ref="F78:H78" si="52">(F57+F64+F71)</f>
        <v>0</v>
      </c>
      <c r="G78" s="157">
        <v>18</v>
      </c>
      <c r="H78" s="157">
        <f t="shared" si="52"/>
        <v>0</v>
      </c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8"/>
      <c r="V78" s="218"/>
      <c r="W78" s="218"/>
      <c r="X78" s="218"/>
      <c r="Y78" s="218"/>
      <c r="Z78" s="218"/>
      <c r="AA78" s="218"/>
    </row>
    <row r="79" spans="1:27" ht="15">
      <c r="A79" s="53" t="s">
        <v>19</v>
      </c>
      <c r="B79" s="157">
        <f t="shared" ref="B79:C81" si="53">(B58+B65+B72)</f>
        <v>0</v>
      </c>
      <c r="C79" s="157">
        <f t="shared" si="53"/>
        <v>0</v>
      </c>
      <c r="D79" s="157">
        <v>0</v>
      </c>
      <c r="E79" s="157">
        <f t="shared" ref="E79:H81" si="54">(E58+E65+E72)</f>
        <v>0</v>
      </c>
      <c r="F79" s="157">
        <f t="shared" si="54"/>
        <v>0</v>
      </c>
      <c r="G79" s="157">
        <f t="shared" si="54"/>
        <v>0</v>
      </c>
      <c r="H79" s="157">
        <f t="shared" si="54"/>
        <v>0</v>
      </c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8"/>
      <c r="V79" s="218"/>
      <c r="W79" s="218"/>
      <c r="X79" s="218"/>
      <c r="Y79" s="218"/>
      <c r="Z79" s="218"/>
      <c r="AA79" s="218"/>
    </row>
    <row r="80" spans="1:27" ht="15">
      <c r="A80" s="53" t="s">
        <v>20</v>
      </c>
      <c r="B80" s="157">
        <f t="shared" si="53"/>
        <v>0</v>
      </c>
      <c r="C80" s="157">
        <f t="shared" si="53"/>
        <v>0</v>
      </c>
      <c r="D80" s="157">
        <v>0</v>
      </c>
      <c r="E80" s="157">
        <f t="shared" si="54"/>
        <v>0</v>
      </c>
      <c r="F80" s="157">
        <f t="shared" si="54"/>
        <v>0</v>
      </c>
      <c r="G80" s="157">
        <f t="shared" si="54"/>
        <v>0</v>
      </c>
      <c r="H80" s="157">
        <f t="shared" si="54"/>
        <v>0</v>
      </c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8"/>
      <c r="V80" s="218"/>
      <c r="W80" s="218"/>
      <c r="X80" s="218"/>
      <c r="Y80" s="218"/>
      <c r="Z80" s="218"/>
      <c r="AA80" s="218"/>
    </row>
    <row r="81" spans="1:27" ht="15">
      <c r="A81" s="53" t="s">
        <v>21</v>
      </c>
      <c r="B81" s="157">
        <f t="shared" si="53"/>
        <v>6535</v>
      </c>
      <c r="C81" s="157">
        <f t="shared" si="53"/>
        <v>6162</v>
      </c>
      <c r="D81" s="159">
        <v>16600</v>
      </c>
      <c r="E81" s="157">
        <f t="shared" si="54"/>
        <v>102289</v>
      </c>
      <c r="F81" s="157">
        <f t="shared" si="54"/>
        <v>81831</v>
      </c>
      <c r="G81" s="157">
        <f t="shared" si="54"/>
        <v>20458</v>
      </c>
      <c r="H81" s="157">
        <f t="shared" si="54"/>
        <v>0</v>
      </c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8"/>
      <c r="V81" s="218"/>
      <c r="W81" s="218"/>
      <c r="X81" s="218"/>
      <c r="Y81" s="218"/>
      <c r="Z81" s="218"/>
      <c r="AA81" s="218"/>
    </row>
    <row r="82" spans="1:27" ht="15">
      <c r="A82" s="31" t="s">
        <v>22</v>
      </c>
      <c r="B82" s="138">
        <f>SUM(B78:B81)</f>
        <v>6536</v>
      </c>
      <c r="C82" s="138">
        <f t="shared" ref="C82" si="55">SUM(C78:C81)</f>
        <v>6163</v>
      </c>
      <c r="D82" s="150"/>
      <c r="E82" s="138">
        <f t="shared" ref="E82" si="56">SUM(E78:E81)</f>
        <v>102307</v>
      </c>
      <c r="F82" s="138">
        <f t="shared" ref="F82" si="57">SUM(F78:F81)</f>
        <v>81831</v>
      </c>
      <c r="G82" s="138">
        <f t="shared" ref="G82" si="58">SUM(G78:G81)</f>
        <v>20476</v>
      </c>
      <c r="H82" s="138">
        <f t="shared" ref="H82" si="59">SUM(H78:H81)</f>
        <v>0</v>
      </c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8"/>
      <c r="V82" s="218"/>
      <c r="W82" s="218"/>
      <c r="X82" s="218"/>
      <c r="Y82" s="218"/>
      <c r="Z82" s="218"/>
      <c r="AA82" s="218"/>
    </row>
    <row r="83" spans="1:27" ht="15">
      <c r="A83" s="2"/>
      <c r="B83" s="161"/>
      <c r="C83" s="161"/>
      <c r="D83" s="161"/>
      <c r="E83" s="161"/>
      <c r="F83" s="161"/>
      <c r="G83" s="161"/>
      <c r="H83" s="161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8"/>
      <c r="V83" s="218"/>
      <c r="W83" s="218"/>
      <c r="X83" s="218"/>
      <c r="Y83" s="218"/>
      <c r="Z83" s="218"/>
      <c r="AA83" s="218"/>
    </row>
    <row r="84" spans="1:27" ht="15">
      <c r="A84" s="32" t="s">
        <v>104</v>
      </c>
      <c r="B84" s="150"/>
      <c r="C84" s="151"/>
      <c r="D84" s="150"/>
      <c r="E84" s="169"/>
      <c r="F84" s="150"/>
      <c r="G84" s="151"/>
      <c r="H84" s="152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8"/>
      <c r="V84" s="218"/>
      <c r="W84" s="218"/>
      <c r="X84" s="218"/>
      <c r="Y84" s="218"/>
      <c r="Z84" s="218"/>
      <c r="AA84" s="218"/>
    </row>
    <row r="85" spans="1:27" ht="15">
      <c r="A85" s="53" t="s">
        <v>18</v>
      </c>
      <c r="B85" s="157">
        <v>0</v>
      </c>
      <c r="C85" s="157">
        <v>0</v>
      </c>
      <c r="D85" s="157">
        <v>0</v>
      </c>
      <c r="E85" s="157">
        <v>0</v>
      </c>
      <c r="F85" s="157">
        <v>0</v>
      </c>
      <c r="G85" s="157">
        <v>0</v>
      </c>
      <c r="H85" s="157">
        <v>0</v>
      </c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8"/>
      <c r="V85" s="218"/>
      <c r="W85" s="218"/>
      <c r="X85" s="218"/>
      <c r="Y85" s="218"/>
      <c r="Z85" s="218"/>
      <c r="AA85" s="218"/>
    </row>
    <row r="86" spans="1:27" ht="15">
      <c r="A86" s="53" t="s">
        <v>19</v>
      </c>
      <c r="B86" s="157">
        <v>0</v>
      </c>
      <c r="C86" s="157">
        <v>0</v>
      </c>
      <c r="D86" s="157">
        <v>0</v>
      </c>
      <c r="E86" s="157">
        <v>0</v>
      </c>
      <c r="F86" s="157">
        <v>0</v>
      </c>
      <c r="G86" s="157">
        <v>0</v>
      </c>
      <c r="H86" s="157">
        <v>0</v>
      </c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8"/>
      <c r="V86" s="218"/>
      <c r="W86" s="218"/>
      <c r="X86" s="218"/>
      <c r="Y86" s="218"/>
      <c r="Z86" s="218"/>
      <c r="AA86" s="218"/>
    </row>
    <row r="87" spans="1:27" ht="15">
      <c r="A87" s="53" t="s">
        <v>20</v>
      </c>
      <c r="B87" s="157">
        <v>0</v>
      </c>
      <c r="C87" s="157">
        <v>0</v>
      </c>
      <c r="D87" s="157">
        <v>0</v>
      </c>
      <c r="E87" s="157">
        <v>0</v>
      </c>
      <c r="F87" s="157">
        <v>0</v>
      </c>
      <c r="G87" s="157">
        <v>0</v>
      </c>
      <c r="H87" s="157">
        <v>0</v>
      </c>
      <c r="I87" s="218"/>
      <c r="J87" s="218"/>
      <c r="K87" s="218"/>
      <c r="L87" s="218"/>
      <c r="M87" s="218"/>
      <c r="N87" s="218"/>
      <c r="O87" s="218"/>
      <c r="P87" s="218"/>
      <c r="Q87" s="218"/>
      <c r="R87" s="218"/>
      <c r="S87" s="218"/>
      <c r="T87" s="218"/>
      <c r="U87" s="218"/>
      <c r="V87" s="218"/>
      <c r="W87" s="218"/>
      <c r="X87" s="218"/>
      <c r="Y87" s="218"/>
      <c r="Z87" s="218"/>
      <c r="AA87" s="218"/>
    </row>
    <row r="88" spans="1:27" ht="15">
      <c r="A88" s="53" t="s">
        <v>21</v>
      </c>
      <c r="B88" s="159">
        <v>7</v>
      </c>
      <c r="C88" s="159">
        <v>3</v>
      </c>
      <c r="D88" s="159">
        <v>16500</v>
      </c>
      <c r="E88" s="159">
        <v>50</v>
      </c>
      <c r="F88" s="159">
        <v>38</v>
      </c>
      <c r="G88" s="218">
        <v>12</v>
      </c>
      <c r="H88" s="159">
        <v>0</v>
      </c>
      <c r="I88" s="218"/>
      <c r="J88" s="218"/>
      <c r="K88" s="218"/>
      <c r="L88" s="218"/>
      <c r="M88" s="218"/>
      <c r="N88" s="218"/>
      <c r="O88" s="218"/>
      <c r="P88" s="218"/>
      <c r="Q88" s="218"/>
      <c r="R88" s="218"/>
      <c r="S88" s="218"/>
      <c r="T88" s="218"/>
      <c r="U88" s="218"/>
      <c r="V88" s="218"/>
      <c r="W88" s="218"/>
      <c r="X88" s="218"/>
      <c r="Y88" s="218"/>
      <c r="Z88" s="218"/>
      <c r="AA88" s="218"/>
    </row>
    <row r="89" spans="1:27" ht="15">
      <c r="A89" s="31" t="s">
        <v>22</v>
      </c>
      <c r="B89" s="138">
        <f>SUM(B85:B88)</f>
        <v>7</v>
      </c>
      <c r="C89" s="138">
        <f t="shared" ref="C89" si="60">SUM(C85:C88)</f>
        <v>3</v>
      </c>
      <c r="D89" s="150"/>
      <c r="E89" s="138">
        <f t="shared" ref="E89" si="61">SUM(E85:E88)</f>
        <v>50</v>
      </c>
      <c r="F89" s="138">
        <f t="shared" ref="F89" si="62">SUM(F85:F88)</f>
        <v>38</v>
      </c>
      <c r="G89" s="138">
        <f t="shared" ref="G89" si="63">SUM(G85:G88)</f>
        <v>12</v>
      </c>
      <c r="H89" s="138">
        <f t="shared" ref="H89" si="64">SUM(H85:H88)</f>
        <v>0</v>
      </c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8"/>
      <c r="V89" s="218"/>
      <c r="W89" s="218"/>
      <c r="X89" s="218"/>
      <c r="Y89" s="218"/>
      <c r="Z89" s="218"/>
      <c r="AA89" s="218"/>
    </row>
    <row r="90" spans="1:27" ht="15">
      <c r="A90" s="2"/>
      <c r="B90" s="202"/>
      <c r="C90" s="202"/>
      <c r="D90" s="202"/>
      <c r="E90" s="202"/>
      <c r="F90" s="202"/>
      <c r="G90" s="202"/>
      <c r="H90" s="202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8"/>
      <c r="V90" s="218"/>
      <c r="W90" s="218"/>
      <c r="X90" s="218"/>
      <c r="Y90" s="218"/>
      <c r="Z90" s="218"/>
      <c r="AA90" s="218"/>
    </row>
    <row r="91" spans="1:27" ht="15">
      <c r="A91" s="32" t="s">
        <v>105</v>
      </c>
      <c r="B91" s="150"/>
      <c r="C91" s="151"/>
      <c r="D91" s="150"/>
      <c r="E91" s="169"/>
      <c r="F91" s="150"/>
      <c r="G91" s="151"/>
      <c r="H91" s="152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8"/>
      <c r="V91" s="218"/>
      <c r="W91" s="218"/>
      <c r="X91" s="218"/>
      <c r="Y91" s="218"/>
      <c r="Z91" s="218"/>
      <c r="AA91" s="218"/>
    </row>
    <row r="92" spans="1:27" ht="15">
      <c r="A92" s="53" t="s">
        <v>18</v>
      </c>
      <c r="B92" s="157">
        <v>0</v>
      </c>
      <c r="C92" s="157">
        <v>0</v>
      </c>
      <c r="D92" s="157">
        <v>0</v>
      </c>
      <c r="E92" s="157">
        <v>0</v>
      </c>
      <c r="F92" s="157">
        <v>0</v>
      </c>
      <c r="G92" s="157">
        <v>0</v>
      </c>
      <c r="H92" s="157">
        <v>0</v>
      </c>
      <c r="I92" s="218"/>
      <c r="J92" s="218"/>
      <c r="K92" s="218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  <c r="X92" s="218"/>
      <c r="Y92" s="218"/>
      <c r="Z92" s="218"/>
      <c r="AA92" s="218"/>
    </row>
    <row r="93" spans="1:27" ht="15">
      <c r="A93" s="53" t="s">
        <v>19</v>
      </c>
      <c r="B93" s="157">
        <v>0</v>
      </c>
      <c r="C93" s="157">
        <v>0</v>
      </c>
      <c r="D93" s="157">
        <v>0</v>
      </c>
      <c r="E93" s="157">
        <v>0</v>
      </c>
      <c r="F93" s="157">
        <v>0</v>
      </c>
      <c r="G93" s="157">
        <v>0</v>
      </c>
      <c r="H93" s="157">
        <v>0</v>
      </c>
      <c r="I93" s="218"/>
      <c r="J93" s="218"/>
      <c r="K93" s="218"/>
      <c r="L93" s="218"/>
      <c r="M93" s="218"/>
      <c r="N93" s="218"/>
      <c r="O93" s="218"/>
      <c r="P93" s="218"/>
      <c r="Q93" s="218"/>
      <c r="R93" s="218"/>
      <c r="S93" s="218"/>
      <c r="T93" s="218"/>
      <c r="U93" s="218"/>
      <c r="V93" s="218"/>
      <c r="W93" s="218"/>
      <c r="X93" s="218"/>
      <c r="Y93" s="218"/>
      <c r="Z93" s="218"/>
      <c r="AA93" s="218"/>
    </row>
    <row r="94" spans="1:27" ht="15">
      <c r="A94" s="53" t="s">
        <v>20</v>
      </c>
      <c r="B94" s="157">
        <v>0</v>
      </c>
      <c r="C94" s="157">
        <v>0</v>
      </c>
      <c r="D94" s="157">
        <v>0</v>
      </c>
      <c r="E94" s="157">
        <v>0</v>
      </c>
      <c r="F94" s="157">
        <v>0</v>
      </c>
      <c r="G94" s="157">
        <v>0</v>
      </c>
      <c r="H94" s="157">
        <v>0</v>
      </c>
      <c r="I94" s="218"/>
      <c r="J94" s="218"/>
      <c r="K94" s="218"/>
      <c r="L94" s="218"/>
      <c r="M94" s="218"/>
      <c r="N94" s="218"/>
      <c r="O94" s="218"/>
      <c r="P94" s="218"/>
      <c r="Q94" s="218"/>
      <c r="R94" s="218"/>
      <c r="S94" s="218"/>
      <c r="T94" s="218"/>
      <c r="U94" s="218"/>
      <c r="V94" s="218"/>
      <c r="W94" s="218"/>
      <c r="X94" s="218"/>
      <c r="Y94" s="218"/>
      <c r="Z94" s="218"/>
      <c r="AA94" s="218"/>
    </row>
    <row r="95" spans="1:27" ht="15">
      <c r="A95" s="53" t="s">
        <v>21</v>
      </c>
      <c r="B95" s="159">
        <v>22</v>
      </c>
      <c r="C95" s="159">
        <v>3</v>
      </c>
      <c r="D95" s="159">
        <v>16500</v>
      </c>
      <c r="E95" s="159">
        <v>49</v>
      </c>
      <c r="F95" s="159">
        <v>37</v>
      </c>
      <c r="G95" s="159">
        <v>12</v>
      </c>
      <c r="H95" s="159">
        <v>0</v>
      </c>
      <c r="I95" s="218"/>
      <c r="J95" s="218"/>
      <c r="K95" s="218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  <c r="X95" s="218"/>
      <c r="Y95" s="218"/>
      <c r="Z95" s="218"/>
      <c r="AA95" s="218"/>
    </row>
    <row r="96" spans="1:27" ht="15">
      <c r="A96" s="31" t="s">
        <v>22</v>
      </c>
      <c r="B96" s="138">
        <f>SUM(B92:B95)</f>
        <v>22</v>
      </c>
      <c r="C96" s="138">
        <f t="shared" ref="C96" si="65">SUM(C92:C95)</f>
        <v>3</v>
      </c>
      <c r="D96" s="150"/>
      <c r="E96" s="138">
        <f t="shared" ref="E96" si="66">SUM(E92:E95)</f>
        <v>49</v>
      </c>
      <c r="F96" s="138">
        <f t="shared" ref="F96" si="67">SUM(F92:F95)</f>
        <v>37</v>
      </c>
      <c r="G96" s="138">
        <f t="shared" ref="G96" si="68">SUM(G92:G95)</f>
        <v>12</v>
      </c>
      <c r="H96" s="138">
        <f t="shared" ref="H96" si="69">SUM(H92:H95)</f>
        <v>0</v>
      </c>
      <c r="I96" s="218"/>
      <c r="J96" s="218"/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  <c r="AA96" s="218"/>
    </row>
    <row r="97" spans="1:27" ht="15">
      <c r="A97" s="2"/>
      <c r="B97" s="202"/>
      <c r="C97" s="202"/>
      <c r="D97" s="202"/>
      <c r="E97" s="202"/>
      <c r="F97" s="202"/>
      <c r="G97" s="202"/>
      <c r="H97" s="202"/>
      <c r="I97" s="218"/>
      <c r="J97" s="218"/>
      <c r="K97" s="218"/>
      <c r="L97" s="218"/>
      <c r="M97" s="218"/>
      <c r="N97" s="218"/>
      <c r="O97" s="218"/>
      <c r="P97" s="218"/>
      <c r="Q97" s="218"/>
      <c r="R97" s="218"/>
      <c r="S97" s="218"/>
      <c r="T97" s="218"/>
      <c r="U97" s="218"/>
      <c r="V97" s="218"/>
      <c r="W97" s="218"/>
      <c r="X97" s="218"/>
      <c r="Y97" s="218"/>
      <c r="Z97" s="218"/>
      <c r="AA97" s="218"/>
    </row>
    <row r="98" spans="1:27" ht="15">
      <c r="A98" s="32" t="s">
        <v>106</v>
      </c>
      <c r="B98" s="150"/>
      <c r="C98" s="151"/>
      <c r="D98" s="150"/>
      <c r="E98" s="169"/>
      <c r="F98" s="150"/>
      <c r="G98" s="151"/>
      <c r="H98" s="152"/>
      <c r="I98" s="218"/>
      <c r="J98" s="218"/>
      <c r="K98" s="218"/>
      <c r="L98" s="218"/>
      <c r="M98" s="218"/>
      <c r="N98" s="218"/>
      <c r="O98" s="218"/>
      <c r="P98" s="218"/>
      <c r="Q98" s="218"/>
      <c r="R98" s="218"/>
      <c r="S98" s="218"/>
      <c r="T98" s="218"/>
      <c r="U98" s="218"/>
      <c r="V98" s="218"/>
      <c r="W98" s="218"/>
      <c r="X98" s="218"/>
      <c r="Y98" s="218"/>
      <c r="Z98" s="218"/>
      <c r="AA98" s="218"/>
    </row>
    <row r="99" spans="1:27" ht="15">
      <c r="A99" s="53" t="s">
        <v>18</v>
      </c>
      <c r="B99" s="157">
        <v>1</v>
      </c>
      <c r="C99" s="157">
        <v>1</v>
      </c>
      <c r="D99" s="157">
        <v>30000</v>
      </c>
      <c r="E99" s="157">
        <v>30</v>
      </c>
      <c r="F99" s="157">
        <v>30</v>
      </c>
      <c r="G99" s="157">
        <v>0</v>
      </c>
      <c r="H99" s="157">
        <v>0</v>
      </c>
      <c r="I99" s="218"/>
      <c r="J99" s="218"/>
      <c r="K99" s="218"/>
      <c r="L99" s="218"/>
      <c r="M99" s="218"/>
      <c r="N99" s="218"/>
      <c r="O99" s="218"/>
      <c r="P99" s="218"/>
      <c r="Q99" s="218"/>
      <c r="R99" s="218"/>
      <c r="S99" s="218"/>
      <c r="T99" s="218"/>
      <c r="U99" s="218"/>
      <c r="V99" s="218"/>
      <c r="W99" s="218"/>
      <c r="X99" s="218"/>
      <c r="Y99" s="218"/>
      <c r="Z99" s="218"/>
      <c r="AA99" s="218"/>
    </row>
    <row r="100" spans="1:27" ht="15">
      <c r="A100" s="53" t="s">
        <v>19</v>
      </c>
      <c r="B100" s="157">
        <v>0</v>
      </c>
      <c r="C100" s="157">
        <v>0</v>
      </c>
      <c r="D100" s="157">
        <v>0</v>
      </c>
      <c r="E100" s="157">
        <v>0</v>
      </c>
      <c r="F100" s="157">
        <v>0</v>
      </c>
      <c r="G100" s="157">
        <v>0</v>
      </c>
      <c r="H100" s="157">
        <v>0</v>
      </c>
      <c r="I100" s="218"/>
      <c r="J100" s="218"/>
      <c r="K100" s="218"/>
      <c r="L100" s="218"/>
      <c r="M100" s="218"/>
      <c r="N100" s="218"/>
      <c r="O100" s="218"/>
      <c r="P100" s="218"/>
      <c r="Q100" s="218"/>
      <c r="R100" s="218"/>
      <c r="S100" s="218"/>
      <c r="T100" s="218"/>
      <c r="U100" s="218"/>
      <c r="V100" s="218"/>
      <c r="W100" s="218"/>
      <c r="X100" s="218"/>
      <c r="Y100" s="218"/>
      <c r="Z100" s="218"/>
      <c r="AA100" s="218"/>
    </row>
    <row r="101" spans="1:27" ht="15">
      <c r="A101" s="53" t="s">
        <v>20</v>
      </c>
      <c r="B101" s="157">
        <v>0</v>
      </c>
      <c r="C101" s="157">
        <v>0</v>
      </c>
      <c r="D101" s="157">
        <v>0</v>
      </c>
      <c r="E101" s="157">
        <v>0</v>
      </c>
      <c r="F101" s="157">
        <v>0</v>
      </c>
      <c r="G101" s="157">
        <v>0</v>
      </c>
      <c r="H101" s="157">
        <v>0</v>
      </c>
      <c r="I101" s="218"/>
      <c r="J101" s="218"/>
      <c r="K101" s="218"/>
      <c r="L101" s="218"/>
      <c r="M101" s="218"/>
      <c r="N101" s="218"/>
      <c r="O101" s="218"/>
      <c r="P101" s="218"/>
      <c r="Q101" s="218"/>
      <c r="R101" s="218"/>
      <c r="S101" s="218"/>
      <c r="T101" s="218"/>
      <c r="U101" s="218"/>
      <c r="V101" s="218"/>
      <c r="W101" s="218"/>
      <c r="X101" s="218"/>
      <c r="Y101" s="218"/>
      <c r="Z101" s="218"/>
      <c r="AA101" s="218"/>
    </row>
    <row r="102" spans="1:27" ht="15">
      <c r="A102" s="53" t="s">
        <v>21</v>
      </c>
      <c r="B102" s="159">
        <v>0</v>
      </c>
      <c r="C102" s="159">
        <v>0</v>
      </c>
      <c r="D102" s="159">
        <v>0</v>
      </c>
      <c r="E102" s="159">
        <v>0</v>
      </c>
      <c r="F102" s="159">
        <v>0</v>
      </c>
      <c r="G102" s="159">
        <v>0</v>
      </c>
      <c r="H102" s="159">
        <v>0</v>
      </c>
      <c r="I102" s="218"/>
      <c r="J102" s="218"/>
      <c r="K102" s="218"/>
      <c r="L102" s="218"/>
      <c r="M102" s="218"/>
      <c r="N102" s="218"/>
      <c r="O102" s="218"/>
      <c r="P102" s="218"/>
      <c r="Q102" s="218"/>
      <c r="R102" s="218"/>
      <c r="S102" s="218"/>
      <c r="T102" s="218"/>
      <c r="U102" s="218"/>
      <c r="V102" s="218"/>
      <c r="W102" s="218"/>
      <c r="X102" s="218"/>
      <c r="Y102" s="218"/>
      <c r="Z102" s="218"/>
      <c r="AA102" s="218"/>
    </row>
    <row r="103" spans="1:27" ht="15">
      <c r="A103" s="31" t="s">
        <v>22</v>
      </c>
      <c r="B103" s="138">
        <f>SUM(B99:B102)</f>
        <v>1</v>
      </c>
      <c r="C103" s="138">
        <f t="shared" ref="C103" si="70">SUM(C99:C102)</f>
        <v>1</v>
      </c>
      <c r="D103" s="150"/>
      <c r="E103" s="138">
        <f t="shared" ref="E103" si="71">SUM(E99:E102)</f>
        <v>30</v>
      </c>
      <c r="F103" s="138">
        <f t="shared" ref="F103" si="72">SUM(F99:F102)</f>
        <v>30</v>
      </c>
      <c r="G103" s="138">
        <f t="shared" ref="G103" si="73">SUM(G99:G102)</f>
        <v>0</v>
      </c>
      <c r="H103" s="138">
        <f t="shared" ref="H103" si="74">SUM(H99:H102)</f>
        <v>0</v>
      </c>
      <c r="I103" s="218"/>
      <c r="J103" s="218"/>
      <c r="K103" s="218"/>
      <c r="L103" s="218"/>
      <c r="M103" s="218"/>
      <c r="N103" s="218"/>
      <c r="O103" s="218"/>
      <c r="P103" s="218"/>
      <c r="Q103" s="218"/>
      <c r="R103" s="218"/>
      <c r="S103" s="218"/>
      <c r="T103" s="218"/>
      <c r="U103" s="218"/>
      <c r="V103" s="218"/>
      <c r="W103" s="218"/>
      <c r="X103" s="218"/>
      <c r="Y103" s="218"/>
      <c r="Z103" s="218"/>
      <c r="AA103" s="218"/>
    </row>
    <row r="104" spans="1:27" ht="15">
      <c r="A104" s="2"/>
      <c r="B104" s="202"/>
      <c r="C104" s="202"/>
      <c r="D104" s="202"/>
      <c r="E104" s="202"/>
      <c r="F104" s="202"/>
      <c r="G104" s="202"/>
      <c r="H104" s="202"/>
      <c r="I104" s="218"/>
      <c r="J104" s="218"/>
      <c r="K104" s="218"/>
      <c r="L104" s="218"/>
      <c r="M104" s="218"/>
      <c r="N104" s="218"/>
      <c r="O104" s="218"/>
      <c r="P104" s="218"/>
      <c r="Q104" s="218"/>
      <c r="R104" s="218"/>
      <c r="S104" s="218"/>
      <c r="T104" s="218"/>
      <c r="U104" s="218"/>
      <c r="V104" s="218"/>
      <c r="W104" s="218"/>
      <c r="X104" s="218"/>
      <c r="Y104" s="218"/>
      <c r="Z104" s="218"/>
      <c r="AA104" s="218"/>
    </row>
    <row r="105" spans="1:27" ht="15">
      <c r="A105" s="32" t="s">
        <v>107</v>
      </c>
      <c r="B105" s="150"/>
      <c r="C105" s="151"/>
      <c r="D105" s="150"/>
      <c r="E105" s="169"/>
      <c r="F105" s="150"/>
      <c r="G105" s="151"/>
      <c r="H105" s="152"/>
      <c r="I105" s="218"/>
      <c r="J105" s="218"/>
      <c r="K105" s="218"/>
      <c r="L105" s="218"/>
      <c r="M105" s="218"/>
      <c r="N105" s="218"/>
      <c r="O105" s="218"/>
      <c r="P105" s="218"/>
      <c r="Q105" s="218"/>
      <c r="R105" s="218"/>
      <c r="S105" s="218"/>
      <c r="T105" s="218"/>
      <c r="U105" s="218"/>
      <c r="V105" s="218"/>
      <c r="W105" s="218"/>
      <c r="X105" s="218"/>
      <c r="Y105" s="218"/>
      <c r="Z105" s="218"/>
      <c r="AA105" s="218"/>
    </row>
    <row r="106" spans="1:27" ht="15">
      <c r="A106" s="53" t="s">
        <v>18</v>
      </c>
      <c r="B106" s="157">
        <f>(B85+B92+B99)</f>
        <v>1</v>
      </c>
      <c r="C106" s="157">
        <f t="shared" ref="C106" si="75">(C85+C92+C99)</f>
        <v>1</v>
      </c>
      <c r="D106" s="157">
        <v>30000</v>
      </c>
      <c r="E106" s="157">
        <f>(E85+E92+E99)</f>
        <v>30</v>
      </c>
      <c r="F106" s="157">
        <v>0</v>
      </c>
      <c r="G106" s="157">
        <v>30</v>
      </c>
      <c r="H106" s="157">
        <f t="shared" ref="F106:H106" si="76">(H85+H92+H99)</f>
        <v>0</v>
      </c>
      <c r="I106" s="218"/>
      <c r="J106" s="218"/>
      <c r="K106" s="218"/>
      <c r="L106" s="218"/>
      <c r="M106" s="218"/>
      <c r="N106" s="218"/>
      <c r="O106" s="218"/>
      <c r="P106" s="218"/>
      <c r="Q106" s="218"/>
      <c r="R106" s="218"/>
      <c r="S106" s="218"/>
      <c r="T106" s="218"/>
      <c r="U106" s="218"/>
      <c r="V106" s="218"/>
      <c r="W106" s="218"/>
      <c r="X106" s="218"/>
      <c r="Y106" s="218"/>
      <c r="Z106" s="218"/>
      <c r="AA106" s="218"/>
    </row>
    <row r="107" spans="1:27" ht="15">
      <c r="A107" s="53" t="s">
        <v>19</v>
      </c>
      <c r="B107" s="157">
        <f t="shared" ref="B107:C107" si="77">(B86+B93+B100)</f>
        <v>0</v>
      </c>
      <c r="C107" s="157">
        <f t="shared" si="77"/>
        <v>0</v>
      </c>
      <c r="D107" s="157">
        <v>0</v>
      </c>
      <c r="E107" s="157">
        <f t="shared" ref="E107:H107" si="78">(E86+E93+E100)</f>
        <v>0</v>
      </c>
      <c r="F107" s="157">
        <f t="shared" si="78"/>
        <v>0</v>
      </c>
      <c r="G107" s="157">
        <f t="shared" si="78"/>
        <v>0</v>
      </c>
      <c r="H107" s="157">
        <f t="shared" si="78"/>
        <v>0</v>
      </c>
      <c r="I107" s="218"/>
      <c r="J107" s="218"/>
      <c r="K107" s="218"/>
      <c r="L107" s="218"/>
      <c r="M107" s="218"/>
      <c r="N107" s="218"/>
      <c r="O107" s="218"/>
      <c r="P107" s="218"/>
      <c r="Q107" s="218"/>
      <c r="R107" s="218"/>
      <c r="S107" s="218"/>
      <c r="T107" s="218"/>
      <c r="U107" s="218"/>
      <c r="V107" s="218"/>
      <c r="W107" s="218"/>
      <c r="X107" s="218"/>
      <c r="Y107" s="218"/>
      <c r="Z107" s="218"/>
      <c r="AA107" s="218"/>
    </row>
    <row r="108" spans="1:27" ht="15">
      <c r="A108" s="53" t="s">
        <v>20</v>
      </c>
      <c r="B108" s="157">
        <f t="shared" ref="B108:C108" si="79">(B87+B94+B101)</f>
        <v>0</v>
      </c>
      <c r="C108" s="157">
        <f t="shared" si="79"/>
        <v>0</v>
      </c>
      <c r="D108" s="157">
        <v>0</v>
      </c>
      <c r="E108" s="157">
        <f t="shared" ref="E108:H108" si="80">(E87+E94+E101)</f>
        <v>0</v>
      </c>
      <c r="F108" s="157">
        <f t="shared" si="80"/>
        <v>0</v>
      </c>
      <c r="G108" s="157">
        <f t="shared" si="80"/>
        <v>0</v>
      </c>
      <c r="H108" s="157">
        <f t="shared" si="80"/>
        <v>0</v>
      </c>
      <c r="I108" s="218"/>
      <c r="J108" s="218"/>
      <c r="K108" s="218"/>
      <c r="L108" s="218"/>
      <c r="M108" s="218"/>
      <c r="N108" s="218"/>
      <c r="O108" s="218"/>
      <c r="P108" s="218"/>
      <c r="Q108" s="218"/>
      <c r="R108" s="218"/>
      <c r="S108" s="218"/>
      <c r="T108" s="218"/>
      <c r="U108" s="218"/>
      <c r="V108" s="218"/>
      <c r="W108" s="218"/>
      <c r="X108" s="218"/>
      <c r="Y108" s="218"/>
      <c r="Z108" s="218"/>
      <c r="AA108" s="218"/>
    </row>
    <row r="109" spans="1:27" ht="15">
      <c r="A109" s="53" t="s">
        <v>21</v>
      </c>
      <c r="B109" s="157">
        <f t="shared" ref="B109:C109" si="81">(B88+B95+B102)</f>
        <v>29</v>
      </c>
      <c r="C109" s="157">
        <f t="shared" si="81"/>
        <v>6</v>
      </c>
      <c r="D109" s="157">
        <v>16500</v>
      </c>
      <c r="E109" s="157">
        <f t="shared" ref="E109:H109" si="82">(E88+E95+E102)</f>
        <v>99</v>
      </c>
      <c r="F109" s="157">
        <f t="shared" si="82"/>
        <v>75</v>
      </c>
      <c r="G109" s="157">
        <f t="shared" si="82"/>
        <v>24</v>
      </c>
      <c r="H109" s="157">
        <f t="shared" si="82"/>
        <v>0</v>
      </c>
      <c r="I109" s="218"/>
      <c r="J109" s="218"/>
      <c r="K109" s="218"/>
      <c r="L109" s="218"/>
      <c r="M109" s="218"/>
      <c r="N109" s="218"/>
      <c r="O109" s="218"/>
      <c r="P109" s="218"/>
      <c r="Q109" s="218"/>
      <c r="R109" s="218"/>
      <c r="S109" s="218"/>
      <c r="T109" s="218"/>
      <c r="U109" s="218"/>
      <c r="V109" s="218"/>
      <c r="W109" s="218"/>
      <c r="X109" s="218"/>
      <c r="Y109" s="218"/>
      <c r="Z109" s="218"/>
      <c r="AA109" s="218"/>
    </row>
    <row r="110" spans="1:27" ht="15">
      <c r="A110" s="31" t="s">
        <v>22</v>
      </c>
      <c r="B110" s="138">
        <f>SUM(B106:B109)</f>
        <v>30</v>
      </c>
      <c r="C110" s="138">
        <f t="shared" ref="C110" si="83">SUM(C106:C109)</f>
        <v>7</v>
      </c>
      <c r="D110" s="150"/>
      <c r="E110" s="138">
        <f t="shared" ref="E110" si="84">SUM(E106:E109)</f>
        <v>129</v>
      </c>
      <c r="F110" s="138">
        <f t="shared" ref="F110" si="85">SUM(F106:F109)</f>
        <v>75</v>
      </c>
      <c r="G110" s="138">
        <f t="shared" ref="G110" si="86">SUM(G106:G109)</f>
        <v>54</v>
      </c>
      <c r="H110" s="138">
        <f t="shared" ref="H110" si="87">SUM(H106:H109)</f>
        <v>0</v>
      </c>
      <c r="I110" s="218"/>
      <c r="J110" s="218"/>
      <c r="K110" s="218"/>
      <c r="L110" s="218"/>
      <c r="M110" s="218"/>
      <c r="N110" s="218"/>
      <c r="O110" s="218"/>
      <c r="P110" s="218"/>
      <c r="Q110" s="218"/>
      <c r="R110" s="218"/>
      <c r="S110" s="218"/>
      <c r="T110" s="218"/>
      <c r="U110" s="218"/>
      <c r="V110" s="218"/>
      <c r="W110" s="218"/>
      <c r="X110" s="218"/>
      <c r="Y110" s="218"/>
      <c r="Z110" s="218"/>
      <c r="AA110" s="218"/>
    </row>
    <row r="111" spans="1:27" ht="15">
      <c r="A111" s="2"/>
      <c r="B111" s="202"/>
      <c r="C111" s="202"/>
      <c r="D111" s="202"/>
      <c r="E111" s="202"/>
      <c r="F111" s="202"/>
      <c r="G111" s="202"/>
      <c r="H111" s="202"/>
      <c r="I111" s="218"/>
      <c r="J111" s="218"/>
      <c r="K111" s="218"/>
      <c r="L111" s="218"/>
      <c r="M111" s="218"/>
      <c r="N111" s="218"/>
      <c r="O111" s="218"/>
      <c r="P111" s="218"/>
      <c r="Q111" s="218"/>
      <c r="R111" s="218"/>
      <c r="S111" s="218"/>
      <c r="T111" s="218"/>
      <c r="U111" s="218"/>
      <c r="V111" s="218"/>
      <c r="W111" s="218"/>
      <c r="X111" s="218"/>
      <c r="Y111" s="218"/>
      <c r="Z111" s="218"/>
      <c r="AA111" s="218"/>
    </row>
    <row r="112" spans="1:27" ht="15">
      <c r="A112" s="32" t="s">
        <v>108</v>
      </c>
      <c r="B112" s="150"/>
      <c r="C112" s="151"/>
      <c r="D112" s="150"/>
      <c r="E112" s="169"/>
      <c r="F112" s="150"/>
      <c r="G112" s="151"/>
      <c r="H112" s="152"/>
      <c r="I112" s="218"/>
      <c r="J112" s="218"/>
      <c r="K112" s="218"/>
      <c r="L112" s="218"/>
      <c r="M112" s="218"/>
      <c r="N112" s="218"/>
      <c r="O112" s="218"/>
      <c r="P112" s="218"/>
      <c r="Q112" s="218"/>
      <c r="R112" s="218"/>
      <c r="S112" s="218"/>
      <c r="T112" s="218"/>
      <c r="U112" s="218"/>
      <c r="V112" s="218"/>
      <c r="W112" s="218"/>
      <c r="X112" s="218"/>
      <c r="Y112" s="218"/>
      <c r="Z112" s="218"/>
      <c r="AA112" s="218"/>
    </row>
    <row r="113" spans="1:27" ht="15">
      <c r="A113" s="53" t="s">
        <v>18</v>
      </c>
      <c r="B113" s="159">
        <f>B50+B78+B106</f>
        <v>4</v>
      </c>
      <c r="C113" s="159">
        <f t="shared" ref="C113:H113" si="88">C50+C78+C106</f>
        <v>4</v>
      </c>
      <c r="D113" s="150"/>
      <c r="E113" s="159">
        <f t="shared" si="88"/>
        <v>119</v>
      </c>
      <c r="F113" s="159">
        <f t="shared" si="88"/>
        <v>0</v>
      </c>
      <c r="G113" s="159">
        <f t="shared" si="88"/>
        <v>119</v>
      </c>
      <c r="H113" s="159">
        <f t="shared" si="88"/>
        <v>0</v>
      </c>
      <c r="I113" s="218"/>
      <c r="J113" s="218"/>
      <c r="K113" s="218"/>
      <c r="L113" s="218"/>
      <c r="M113" s="218"/>
      <c r="N113" s="218"/>
      <c r="O113" s="218"/>
      <c r="P113" s="218"/>
      <c r="Q113" s="218"/>
      <c r="R113" s="218"/>
      <c r="S113" s="218"/>
      <c r="T113" s="218"/>
      <c r="U113" s="218"/>
      <c r="V113" s="218"/>
      <c r="W113" s="218"/>
      <c r="X113" s="218"/>
      <c r="Y113" s="218"/>
      <c r="Z113" s="218"/>
      <c r="AA113" s="218"/>
    </row>
    <row r="114" spans="1:27" ht="15">
      <c r="A114" s="53" t="s">
        <v>19</v>
      </c>
      <c r="B114" s="159">
        <f t="shared" ref="B114:H114" si="89">B51+B79+B107</f>
        <v>0</v>
      </c>
      <c r="C114" s="159">
        <f t="shared" si="89"/>
        <v>0</v>
      </c>
      <c r="D114" s="150"/>
      <c r="E114" s="159">
        <f t="shared" si="89"/>
        <v>0</v>
      </c>
      <c r="F114" s="159">
        <f t="shared" si="89"/>
        <v>0</v>
      </c>
      <c r="G114" s="159">
        <f t="shared" si="89"/>
        <v>0</v>
      </c>
      <c r="H114" s="159">
        <f t="shared" si="89"/>
        <v>0</v>
      </c>
      <c r="I114" s="218"/>
      <c r="J114" s="218"/>
      <c r="K114" s="218"/>
      <c r="L114" s="218"/>
      <c r="M114" s="218"/>
      <c r="N114" s="218"/>
      <c r="O114" s="218"/>
      <c r="P114" s="218"/>
      <c r="Q114" s="218"/>
      <c r="R114" s="218"/>
      <c r="S114" s="218"/>
      <c r="T114" s="218"/>
      <c r="U114" s="218"/>
      <c r="V114" s="218"/>
      <c r="W114" s="218"/>
      <c r="X114" s="218"/>
      <c r="Y114" s="218"/>
      <c r="Z114" s="218"/>
      <c r="AA114" s="218"/>
    </row>
    <row r="115" spans="1:27" ht="15">
      <c r="A115" s="53" t="s">
        <v>20</v>
      </c>
      <c r="B115" s="159">
        <f t="shared" ref="B115:H115" si="90">B52+B80+B108</f>
        <v>0</v>
      </c>
      <c r="C115" s="159">
        <f t="shared" si="90"/>
        <v>0</v>
      </c>
      <c r="D115" s="150"/>
      <c r="E115" s="159">
        <f t="shared" si="90"/>
        <v>0</v>
      </c>
      <c r="F115" s="159">
        <f t="shared" si="90"/>
        <v>0</v>
      </c>
      <c r="G115" s="159">
        <f t="shared" si="90"/>
        <v>0</v>
      </c>
      <c r="H115" s="159">
        <f t="shared" si="90"/>
        <v>0</v>
      </c>
      <c r="I115" s="218"/>
      <c r="J115" s="218"/>
      <c r="K115" s="218"/>
      <c r="L115" s="218"/>
      <c r="M115" s="218"/>
      <c r="N115" s="218"/>
      <c r="O115" s="218"/>
      <c r="P115" s="218"/>
      <c r="Q115" s="218"/>
      <c r="R115" s="218"/>
      <c r="S115" s="218"/>
      <c r="T115" s="218"/>
      <c r="U115" s="218"/>
      <c r="V115" s="218"/>
      <c r="W115" s="218"/>
      <c r="X115" s="218"/>
      <c r="Y115" s="218"/>
      <c r="Z115" s="218"/>
      <c r="AA115" s="218"/>
    </row>
    <row r="116" spans="1:27" ht="15">
      <c r="A116" s="53" t="s">
        <v>21</v>
      </c>
      <c r="B116" s="159">
        <f t="shared" ref="B116:H116" si="91">B53+B81+B109</f>
        <v>8750</v>
      </c>
      <c r="C116" s="159">
        <f t="shared" si="91"/>
        <v>8170</v>
      </c>
      <c r="D116" s="150"/>
      <c r="E116" s="159">
        <f t="shared" si="91"/>
        <v>142828</v>
      </c>
      <c r="F116" s="159">
        <f t="shared" si="91"/>
        <v>116684</v>
      </c>
      <c r="G116" s="159">
        <f t="shared" si="91"/>
        <v>24526</v>
      </c>
      <c r="H116" s="159">
        <f t="shared" si="91"/>
        <v>1618</v>
      </c>
      <c r="I116" s="218"/>
      <c r="J116" s="218"/>
      <c r="K116" s="218"/>
      <c r="L116" s="218"/>
      <c r="M116" s="218"/>
      <c r="N116" s="218"/>
      <c r="O116" s="218"/>
      <c r="P116" s="218"/>
      <c r="Q116" s="218"/>
      <c r="R116" s="218"/>
      <c r="S116" s="218"/>
      <c r="T116" s="218"/>
      <c r="U116" s="218"/>
      <c r="V116" s="218"/>
      <c r="W116" s="218"/>
      <c r="X116" s="218"/>
      <c r="Y116" s="218"/>
      <c r="Z116" s="218"/>
      <c r="AA116" s="218"/>
    </row>
    <row r="117" spans="1:27" ht="15">
      <c r="A117" s="31" t="s">
        <v>22</v>
      </c>
      <c r="B117" s="138">
        <f>SUM(B113:B116)</f>
        <v>8754</v>
      </c>
      <c r="C117" s="138">
        <f t="shared" ref="C117" si="92">SUM(C113:C116)</f>
        <v>8174</v>
      </c>
      <c r="D117" s="150"/>
      <c r="E117" s="138">
        <f t="shared" ref="E117:F117" si="93">SUM(E113:E116)</f>
        <v>142947</v>
      </c>
      <c r="F117" s="138">
        <f t="shared" si="93"/>
        <v>116684</v>
      </c>
      <c r="G117" s="138">
        <f t="shared" ref="G117" si="94">SUM(G113:G116)</f>
        <v>24645</v>
      </c>
      <c r="H117" s="138">
        <f t="shared" ref="H117" si="95">SUM(H113:H116)</f>
        <v>1618</v>
      </c>
      <c r="I117" s="218"/>
      <c r="J117" s="218"/>
      <c r="K117" s="218"/>
      <c r="L117" s="218"/>
      <c r="M117" s="218"/>
      <c r="N117" s="218"/>
      <c r="O117" s="218"/>
      <c r="P117" s="218"/>
      <c r="Q117" s="218"/>
      <c r="R117" s="218"/>
      <c r="S117" s="218"/>
      <c r="T117" s="218"/>
      <c r="U117" s="218"/>
      <c r="V117" s="218"/>
      <c r="W117" s="218"/>
      <c r="X117" s="218"/>
      <c r="Y117" s="218"/>
      <c r="Z117" s="218"/>
      <c r="AA117" s="218"/>
    </row>
    <row r="118" spans="1:27" ht="15">
      <c r="A118" s="2"/>
      <c r="B118" s="202"/>
      <c r="C118" s="202"/>
      <c r="D118" s="202"/>
      <c r="E118" s="202"/>
      <c r="F118" s="202"/>
      <c r="G118" s="202"/>
      <c r="H118" s="202"/>
      <c r="I118" s="218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18"/>
      <c r="Y118" s="218"/>
      <c r="Z118" s="218"/>
      <c r="AA118" s="218"/>
    </row>
    <row r="119" spans="1:27" ht="15">
      <c r="A119" s="23"/>
      <c r="B119" s="202"/>
      <c r="C119" s="202"/>
      <c r="D119" s="202"/>
      <c r="E119" s="202"/>
      <c r="F119" s="202"/>
      <c r="G119" s="202"/>
      <c r="H119" s="202"/>
      <c r="I119" s="218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</row>
    <row r="120" spans="1:27">
      <c r="A120" s="2"/>
      <c r="B120" s="158"/>
      <c r="C120" s="158"/>
      <c r="D120" s="158"/>
      <c r="E120" s="158"/>
      <c r="F120" s="158"/>
      <c r="G120" s="158"/>
      <c r="H120" s="158"/>
      <c r="I120" s="218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18"/>
      <c r="Y120" s="218"/>
      <c r="Z120" s="218"/>
      <c r="AA120" s="218"/>
    </row>
    <row r="121" spans="1:27">
      <c r="A121" s="2"/>
      <c r="B121" s="158"/>
      <c r="C121" s="158"/>
      <c r="D121" s="158"/>
      <c r="E121" s="158"/>
      <c r="F121" s="158"/>
      <c r="G121" s="158"/>
      <c r="H121" s="158"/>
      <c r="I121" s="218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  <c r="X121" s="218"/>
      <c r="Y121" s="218"/>
      <c r="Z121" s="218"/>
      <c r="AA121" s="218"/>
    </row>
    <row r="122" spans="1:27">
      <c r="B122" s="218"/>
      <c r="C122" s="218"/>
      <c r="D122" s="218"/>
      <c r="E122" s="218"/>
      <c r="F122" s="218"/>
      <c r="G122" s="218"/>
      <c r="H122" s="218"/>
      <c r="I122" s="218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</row>
    <row r="123" spans="1:27">
      <c r="B123" s="218"/>
      <c r="C123" s="218"/>
      <c r="D123" s="218"/>
      <c r="E123" s="218"/>
      <c r="F123" s="218"/>
      <c r="G123" s="218"/>
      <c r="H123" s="218"/>
      <c r="I123" s="218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218"/>
      <c r="Y123" s="218"/>
      <c r="Z123" s="218"/>
      <c r="AA123" s="218"/>
    </row>
    <row r="124" spans="1:27">
      <c r="B124" s="218"/>
      <c r="C124" s="218"/>
      <c r="D124" s="218"/>
      <c r="E124" s="218"/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  <c r="P124" s="218"/>
      <c r="Q124" s="218"/>
      <c r="R124" s="218"/>
      <c r="S124" s="218"/>
      <c r="T124" s="218"/>
      <c r="U124" s="218"/>
      <c r="V124" s="218"/>
      <c r="W124" s="218"/>
      <c r="X124" s="218"/>
      <c r="Y124" s="218"/>
      <c r="Z124" s="218"/>
      <c r="AA124" s="218"/>
    </row>
    <row r="125" spans="1:27">
      <c r="B125" s="218"/>
      <c r="C125" s="218"/>
      <c r="D125" s="218"/>
      <c r="E125" s="218"/>
      <c r="F125" s="218"/>
      <c r="G125" s="218"/>
      <c r="H125" s="218"/>
      <c r="I125" s="218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8"/>
      <c r="X125" s="218"/>
      <c r="Y125" s="218"/>
      <c r="Z125" s="218"/>
      <c r="AA125" s="218"/>
    </row>
    <row r="126" spans="1:27">
      <c r="B126" s="218"/>
      <c r="C126" s="218"/>
      <c r="D126" s="218"/>
      <c r="E126" s="218"/>
      <c r="F126" s="218"/>
      <c r="G126" s="218"/>
      <c r="H126" s="218"/>
      <c r="I126" s="218"/>
      <c r="J126" s="218"/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  <c r="V126" s="218"/>
      <c r="W126" s="218"/>
      <c r="X126" s="218"/>
      <c r="Y126" s="218"/>
      <c r="Z126" s="218"/>
      <c r="AA126" s="218"/>
    </row>
    <row r="127" spans="1:27">
      <c r="B127" s="218"/>
      <c r="C127" s="218"/>
      <c r="D127" s="218"/>
      <c r="E127" s="218"/>
      <c r="F127" s="218"/>
      <c r="G127" s="218"/>
      <c r="H127" s="218"/>
      <c r="I127" s="218"/>
      <c r="J127" s="218"/>
      <c r="K127" s="218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18"/>
      <c r="X127" s="218"/>
      <c r="Y127" s="218"/>
      <c r="Z127" s="218"/>
      <c r="AA127" s="218"/>
    </row>
    <row r="128" spans="1:27">
      <c r="B128" s="218"/>
      <c r="C128" s="218"/>
      <c r="D128" s="218"/>
      <c r="E128" s="218"/>
      <c r="F128" s="218"/>
      <c r="G128" s="218"/>
      <c r="H128" s="218"/>
      <c r="I128" s="218"/>
      <c r="J128" s="218"/>
      <c r="K128" s="218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8"/>
      <c r="X128" s="218"/>
      <c r="Y128" s="218"/>
      <c r="Z128" s="218"/>
      <c r="AA128" s="218"/>
    </row>
    <row r="129" spans="2:27">
      <c r="B129" s="218"/>
      <c r="C129" s="218"/>
      <c r="D129" s="218"/>
      <c r="E129" s="218"/>
      <c r="F129" s="218"/>
      <c r="G129" s="218"/>
      <c r="H129" s="218"/>
      <c r="I129" s="218"/>
      <c r="J129" s="218"/>
      <c r="K129" s="218"/>
      <c r="L129" s="218"/>
      <c r="M129" s="218"/>
      <c r="N129" s="218"/>
      <c r="O129" s="218"/>
      <c r="P129" s="218"/>
      <c r="Q129" s="218"/>
      <c r="R129" s="218"/>
      <c r="S129" s="218"/>
      <c r="T129" s="218"/>
      <c r="U129" s="218"/>
      <c r="V129" s="218"/>
      <c r="W129" s="218"/>
      <c r="X129" s="218"/>
      <c r="Y129" s="218"/>
      <c r="Z129" s="218"/>
      <c r="AA129" s="218"/>
    </row>
    <row r="130" spans="2:27">
      <c r="B130" s="218"/>
      <c r="C130" s="218"/>
      <c r="D130" s="218"/>
      <c r="E130" s="218"/>
      <c r="F130" s="218"/>
      <c r="G130" s="218"/>
      <c r="H130" s="218"/>
      <c r="I130" s="218"/>
      <c r="J130" s="218"/>
      <c r="K130" s="218"/>
      <c r="L130" s="218"/>
      <c r="M130" s="218"/>
      <c r="N130" s="218"/>
      <c r="O130" s="218"/>
      <c r="P130" s="218"/>
      <c r="Q130" s="218"/>
      <c r="R130" s="218"/>
      <c r="S130" s="218"/>
      <c r="T130" s="218"/>
      <c r="U130" s="218"/>
      <c r="V130" s="218"/>
      <c r="W130" s="218"/>
      <c r="X130" s="218"/>
      <c r="Y130" s="218"/>
      <c r="Z130" s="218"/>
      <c r="AA130" s="218"/>
    </row>
    <row r="131" spans="2:27">
      <c r="B131" s="218"/>
      <c r="C131" s="218"/>
      <c r="D131" s="218"/>
      <c r="E131" s="218"/>
      <c r="F131" s="218"/>
      <c r="G131" s="218"/>
      <c r="H131" s="218"/>
      <c r="I131" s="218"/>
      <c r="J131" s="218"/>
      <c r="K131" s="218"/>
      <c r="L131" s="218"/>
      <c r="M131" s="218"/>
      <c r="N131" s="218"/>
      <c r="O131" s="218"/>
      <c r="P131" s="218"/>
      <c r="Q131" s="218"/>
      <c r="R131" s="218"/>
      <c r="S131" s="218"/>
      <c r="T131" s="218"/>
      <c r="U131" s="218"/>
      <c r="V131" s="218"/>
      <c r="W131" s="218"/>
      <c r="X131" s="218"/>
      <c r="Y131" s="218"/>
      <c r="Z131" s="218"/>
      <c r="AA131" s="218"/>
    </row>
    <row r="132" spans="2:27">
      <c r="B132" s="218"/>
      <c r="C132" s="218"/>
      <c r="D132" s="218"/>
      <c r="E132" s="218"/>
      <c r="F132" s="218"/>
      <c r="G132" s="218"/>
      <c r="H132" s="218"/>
      <c r="I132" s="218"/>
      <c r="J132" s="218"/>
      <c r="K132" s="218"/>
      <c r="L132" s="218"/>
      <c r="M132" s="218"/>
      <c r="N132" s="218"/>
      <c r="O132" s="218"/>
      <c r="P132" s="218"/>
      <c r="Q132" s="218"/>
      <c r="R132" s="218"/>
      <c r="S132" s="218"/>
      <c r="T132" s="218"/>
      <c r="U132" s="218"/>
      <c r="V132" s="218"/>
      <c r="W132" s="218"/>
      <c r="X132" s="218"/>
      <c r="Y132" s="218"/>
      <c r="Z132" s="218"/>
      <c r="AA132" s="218"/>
    </row>
    <row r="133" spans="2:27">
      <c r="B133" s="218"/>
      <c r="C133" s="218"/>
      <c r="D133" s="218"/>
      <c r="E133" s="218"/>
      <c r="F133" s="218"/>
      <c r="G133" s="218"/>
      <c r="H133" s="218"/>
      <c r="I133" s="218"/>
      <c r="J133" s="218"/>
      <c r="K133" s="218"/>
      <c r="L133" s="218"/>
      <c r="M133" s="218"/>
      <c r="N133" s="218"/>
      <c r="O133" s="218"/>
      <c r="P133" s="218"/>
      <c r="Q133" s="218"/>
      <c r="R133" s="218"/>
      <c r="S133" s="218"/>
      <c r="T133" s="218"/>
      <c r="U133" s="218"/>
      <c r="V133" s="218"/>
      <c r="W133" s="218"/>
      <c r="X133" s="218"/>
      <c r="Y133" s="218"/>
      <c r="Z133" s="218"/>
      <c r="AA133" s="218"/>
    </row>
    <row r="134" spans="2:27">
      <c r="B134" s="218"/>
      <c r="C134" s="218"/>
      <c r="D134" s="218"/>
      <c r="E134" s="218"/>
      <c r="F134" s="218"/>
      <c r="G134" s="218"/>
      <c r="H134" s="218"/>
      <c r="I134" s="218"/>
      <c r="J134" s="218"/>
      <c r="K134" s="218"/>
      <c r="L134" s="218"/>
      <c r="M134" s="218"/>
      <c r="N134" s="218"/>
      <c r="O134" s="218"/>
      <c r="P134" s="218"/>
      <c r="Q134" s="218"/>
      <c r="R134" s="218"/>
      <c r="S134" s="218"/>
      <c r="T134" s="218"/>
      <c r="U134" s="218"/>
      <c r="V134" s="218"/>
      <c r="W134" s="218"/>
      <c r="X134" s="218"/>
      <c r="Y134" s="218"/>
      <c r="Z134" s="218"/>
      <c r="AA134" s="218"/>
    </row>
    <row r="135" spans="2:27">
      <c r="B135" s="218"/>
      <c r="C135" s="218"/>
      <c r="D135" s="218"/>
      <c r="E135" s="218"/>
      <c r="F135" s="218"/>
      <c r="G135" s="218"/>
      <c r="H135" s="218"/>
      <c r="I135" s="218"/>
      <c r="J135" s="218"/>
      <c r="K135" s="218"/>
      <c r="L135" s="218"/>
      <c r="M135" s="218"/>
      <c r="N135" s="218"/>
      <c r="O135" s="218"/>
      <c r="P135" s="218"/>
      <c r="Q135" s="218"/>
      <c r="R135" s="218"/>
      <c r="S135" s="218"/>
      <c r="T135" s="218"/>
      <c r="U135" s="218"/>
      <c r="V135" s="218"/>
      <c r="W135" s="218"/>
      <c r="X135" s="218"/>
      <c r="Y135" s="218"/>
      <c r="Z135" s="218"/>
      <c r="AA135" s="218"/>
    </row>
    <row r="136" spans="2:27">
      <c r="B136" s="218"/>
      <c r="C136" s="218"/>
      <c r="D136" s="218"/>
      <c r="E136" s="218"/>
      <c r="F136" s="218"/>
      <c r="G136" s="218"/>
      <c r="H136" s="218"/>
      <c r="I136" s="218"/>
      <c r="J136" s="218"/>
      <c r="K136" s="218"/>
      <c r="L136" s="218"/>
      <c r="M136" s="218"/>
      <c r="N136" s="218"/>
      <c r="O136" s="218"/>
      <c r="P136" s="218"/>
      <c r="Q136" s="218"/>
      <c r="R136" s="218"/>
      <c r="S136" s="218"/>
      <c r="T136" s="218"/>
      <c r="U136" s="218"/>
      <c r="V136" s="218"/>
      <c r="W136" s="218"/>
      <c r="X136" s="218"/>
      <c r="Y136" s="218"/>
      <c r="Z136" s="218"/>
      <c r="AA136" s="218"/>
    </row>
    <row r="137" spans="2:27">
      <c r="B137" s="218"/>
      <c r="C137" s="218"/>
      <c r="D137" s="218"/>
      <c r="E137" s="218"/>
      <c r="F137" s="218"/>
      <c r="G137" s="218"/>
      <c r="H137" s="218"/>
      <c r="I137" s="218"/>
      <c r="J137" s="218"/>
      <c r="K137" s="218"/>
      <c r="L137" s="218"/>
      <c r="M137" s="218"/>
      <c r="N137" s="218"/>
      <c r="O137" s="218"/>
      <c r="P137" s="218"/>
      <c r="Q137" s="218"/>
      <c r="R137" s="218"/>
      <c r="S137" s="218"/>
      <c r="T137" s="218"/>
      <c r="U137" s="218"/>
      <c r="V137" s="218"/>
      <c r="W137" s="218"/>
      <c r="X137" s="218"/>
      <c r="Y137" s="218"/>
      <c r="Z137" s="218"/>
      <c r="AA137" s="218"/>
    </row>
    <row r="138" spans="2:27">
      <c r="B138" s="218"/>
      <c r="C138" s="218"/>
      <c r="D138" s="218"/>
      <c r="E138" s="218"/>
      <c r="F138" s="218"/>
      <c r="G138" s="218"/>
      <c r="H138" s="218"/>
      <c r="I138" s="218"/>
      <c r="J138" s="218"/>
      <c r="K138" s="218"/>
      <c r="L138" s="218"/>
      <c r="M138" s="218"/>
      <c r="N138" s="218"/>
      <c r="O138" s="218"/>
      <c r="P138" s="218"/>
      <c r="Q138" s="218"/>
      <c r="R138" s="218"/>
      <c r="S138" s="218"/>
      <c r="T138" s="218"/>
      <c r="U138" s="218"/>
      <c r="V138" s="218"/>
      <c r="W138" s="218"/>
      <c r="X138" s="218"/>
      <c r="Y138" s="218"/>
      <c r="Z138" s="218"/>
      <c r="AA138" s="218"/>
    </row>
    <row r="139" spans="2:27">
      <c r="B139" s="218"/>
      <c r="C139" s="218"/>
      <c r="D139" s="218"/>
      <c r="E139" s="218"/>
      <c r="F139" s="218"/>
      <c r="G139" s="218"/>
      <c r="H139" s="218"/>
      <c r="I139" s="218"/>
      <c r="J139" s="218"/>
      <c r="K139" s="218"/>
      <c r="L139" s="218"/>
      <c r="M139" s="218"/>
      <c r="N139" s="218"/>
      <c r="O139" s="218"/>
      <c r="P139" s="218"/>
      <c r="Q139" s="218"/>
      <c r="R139" s="218"/>
      <c r="S139" s="218"/>
      <c r="T139" s="218"/>
      <c r="U139" s="218"/>
      <c r="V139" s="218"/>
      <c r="W139" s="218"/>
      <c r="X139" s="218"/>
      <c r="Y139" s="218"/>
      <c r="Z139" s="218"/>
      <c r="AA139" s="218"/>
    </row>
    <row r="140" spans="2:27">
      <c r="B140" s="218"/>
      <c r="C140" s="218"/>
      <c r="D140" s="218"/>
      <c r="E140" s="218"/>
      <c r="F140" s="218"/>
      <c r="G140" s="218"/>
      <c r="H140" s="218"/>
      <c r="I140" s="218"/>
      <c r="J140" s="218"/>
      <c r="K140" s="218"/>
      <c r="L140" s="218"/>
      <c r="M140" s="218"/>
      <c r="N140" s="218"/>
      <c r="O140" s="218"/>
      <c r="P140" s="218"/>
      <c r="Q140" s="218"/>
      <c r="R140" s="218"/>
      <c r="S140" s="218"/>
      <c r="T140" s="218"/>
      <c r="U140" s="218"/>
      <c r="V140" s="218"/>
      <c r="W140" s="218"/>
      <c r="X140" s="218"/>
      <c r="Y140" s="218"/>
      <c r="Z140" s="218"/>
      <c r="AA140" s="218"/>
    </row>
    <row r="141" spans="2:27">
      <c r="B141" s="218"/>
      <c r="C141" s="218"/>
      <c r="D141" s="218"/>
      <c r="E141" s="218"/>
      <c r="F141" s="218"/>
      <c r="G141" s="218"/>
      <c r="H141" s="218"/>
      <c r="I141" s="218"/>
      <c r="J141" s="218"/>
      <c r="K141" s="218"/>
      <c r="L141" s="218"/>
      <c r="M141" s="218"/>
      <c r="N141" s="218"/>
      <c r="O141" s="218"/>
      <c r="P141" s="218"/>
      <c r="Q141" s="218"/>
      <c r="R141" s="218"/>
      <c r="S141" s="218"/>
      <c r="T141" s="218"/>
      <c r="U141" s="218"/>
      <c r="V141" s="218"/>
      <c r="W141" s="218"/>
      <c r="X141" s="218"/>
      <c r="Y141" s="218"/>
      <c r="Z141" s="218"/>
      <c r="AA141" s="218"/>
    </row>
    <row r="142" spans="2:27">
      <c r="B142" s="218"/>
      <c r="C142" s="218"/>
      <c r="D142" s="218"/>
      <c r="E142" s="218"/>
      <c r="F142" s="218"/>
      <c r="G142" s="218"/>
      <c r="H142" s="218"/>
      <c r="I142" s="218"/>
      <c r="J142" s="218"/>
      <c r="K142" s="218"/>
      <c r="L142" s="218"/>
      <c r="M142" s="218"/>
      <c r="N142" s="218"/>
      <c r="O142" s="218"/>
      <c r="P142" s="218"/>
      <c r="Q142" s="218"/>
      <c r="R142" s="218"/>
      <c r="S142" s="218"/>
      <c r="T142" s="218"/>
      <c r="U142" s="218"/>
      <c r="V142" s="218"/>
      <c r="W142" s="218"/>
      <c r="X142" s="218"/>
      <c r="Y142" s="218"/>
      <c r="Z142" s="218"/>
      <c r="AA142" s="218"/>
    </row>
    <row r="143" spans="2:27">
      <c r="B143" s="218"/>
      <c r="C143" s="218"/>
      <c r="D143" s="218"/>
      <c r="E143" s="218"/>
      <c r="F143" s="218"/>
      <c r="G143" s="218"/>
      <c r="H143" s="218"/>
      <c r="I143" s="218"/>
      <c r="J143" s="218"/>
      <c r="K143" s="218"/>
      <c r="L143" s="218"/>
      <c r="M143" s="218"/>
      <c r="N143" s="218"/>
      <c r="O143" s="218"/>
      <c r="P143" s="218"/>
      <c r="Q143" s="218"/>
      <c r="R143" s="218"/>
      <c r="S143" s="218"/>
      <c r="T143" s="218"/>
      <c r="U143" s="218"/>
      <c r="V143" s="218"/>
      <c r="W143" s="218"/>
      <c r="X143" s="218"/>
      <c r="Y143" s="218"/>
      <c r="Z143" s="218"/>
      <c r="AA143" s="218"/>
    </row>
    <row r="144" spans="2:27">
      <c r="B144" s="218"/>
      <c r="C144" s="218"/>
      <c r="D144" s="218"/>
      <c r="E144" s="218"/>
      <c r="F144" s="218"/>
      <c r="G144" s="218"/>
      <c r="H144" s="218"/>
      <c r="I144" s="218"/>
      <c r="J144" s="218"/>
      <c r="K144" s="218"/>
      <c r="L144" s="218"/>
      <c r="M144" s="218"/>
      <c r="N144" s="218"/>
      <c r="O144" s="218"/>
      <c r="P144" s="218"/>
      <c r="Q144" s="218"/>
      <c r="R144" s="218"/>
      <c r="S144" s="218"/>
      <c r="T144" s="218"/>
      <c r="U144" s="218"/>
      <c r="V144" s="218"/>
      <c r="W144" s="218"/>
      <c r="X144" s="218"/>
      <c r="Y144" s="218"/>
      <c r="Z144" s="218"/>
      <c r="AA144" s="218"/>
    </row>
    <row r="145" spans="2:27">
      <c r="B145" s="218"/>
      <c r="C145" s="218"/>
      <c r="D145" s="218"/>
      <c r="E145" s="218"/>
      <c r="F145" s="218"/>
      <c r="G145" s="218"/>
      <c r="H145" s="218"/>
      <c r="I145" s="218"/>
      <c r="J145" s="218"/>
      <c r="K145" s="218"/>
      <c r="L145" s="218"/>
      <c r="M145" s="218"/>
      <c r="N145" s="218"/>
      <c r="O145" s="218"/>
      <c r="P145" s="218"/>
      <c r="Q145" s="218"/>
      <c r="R145" s="218"/>
      <c r="S145" s="218"/>
      <c r="T145" s="218"/>
      <c r="U145" s="218"/>
      <c r="V145" s="218"/>
      <c r="W145" s="218"/>
      <c r="X145" s="218"/>
      <c r="Y145" s="218"/>
      <c r="Z145" s="218"/>
      <c r="AA145" s="218"/>
    </row>
    <row r="146" spans="2:27">
      <c r="B146" s="218"/>
      <c r="C146" s="218"/>
      <c r="D146" s="218"/>
      <c r="E146" s="218"/>
      <c r="F146" s="218"/>
      <c r="G146" s="218"/>
      <c r="H146" s="218"/>
      <c r="I146" s="218"/>
      <c r="J146" s="218"/>
      <c r="K146" s="218"/>
      <c r="L146" s="218"/>
      <c r="M146" s="218"/>
      <c r="N146" s="218"/>
      <c r="O146" s="218"/>
      <c r="P146" s="218"/>
      <c r="Q146" s="218"/>
      <c r="R146" s="218"/>
      <c r="S146" s="218"/>
      <c r="T146" s="218"/>
      <c r="U146" s="218"/>
      <c r="V146" s="218"/>
      <c r="W146" s="218"/>
      <c r="X146" s="218"/>
      <c r="Y146" s="218"/>
      <c r="Z146" s="218"/>
      <c r="AA146" s="218"/>
    </row>
    <row r="147" spans="2:27">
      <c r="B147" s="218"/>
      <c r="C147" s="218"/>
      <c r="D147" s="218"/>
      <c r="E147" s="218"/>
      <c r="F147" s="218"/>
      <c r="G147" s="218"/>
      <c r="H147" s="218"/>
      <c r="I147" s="218"/>
      <c r="J147" s="218"/>
      <c r="K147" s="218"/>
      <c r="L147" s="218"/>
      <c r="M147" s="218"/>
      <c r="N147" s="218"/>
      <c r="O147" s="218"/>
      <c r="P147" s="218"/>
      <c r="Q147" s="218"/>
      <c r="R147" s="218"/>
      <c r="S147" s="218"/>
      <c r="T147" s="218"/>
      <c r="U147" s="218"/>
      <c r="V147" s="218"/>
      <c r="W147" s="218"/>
      <c r="X147" s="218"/>
      <c r="Y147" s="218"/>
      <c r="Z147" s="218"/>
      <c r="AA147" s="218"/>
    </row>
    <row r="148" spans="2:27">
      <c r="B148" s="218"/>
      <c r="C148" s="218"/>
      <c r="D148" s="218"/>
      <c r="E148" s="218"/>
      <c r="F148" s="218"/>
      <c r="G148" s="218"/>
      <c r="H148" s="218"/>
      <c r="I148" s="218"/>
      <c r="J148" s="218"/>
      <c r="K148" s="218"/>
      <c r="L148" s="218"/>
      <c r="M148" s="218"/>
      <c r="N148" s="218"/>
      <c r="O148" s="218"/>
      <c r="P148" s="218"/>
      <c r="Q148" s="218"/>
      <c r="R148" s="218"/>
      <c r="S148" s="218"/>
      <c r="T148" s="218"/>
      <c r="U148" s="218"/>
      <c r="V148" s="218"/>
      <c r="W148" s="218"/>
      <c r="X148" s="218"/>
      <c r="Y148" s="218"/>
      <c r="Z148" s="218"/>
      <c r="AA148" s="218"/>
    </row>
    <row r="149" spans="2:27">
      <c r="B149" s="218"/>
      <c r="C149" s="218"/>
      <c r="D149" s="218"/>
      <c r="E149" s="218"/>
      <c r="F149" s="218"/>
      <c r="G149" s="218"/>
      <c r="H149" s="218"/>
      <c r="I149" s="218"/>
      <c r="J149" s="218"/>
      <c r="K149" s="218"/>
      <c r="L149" s="218"/>
      <c r="M149" s="218"/>
      <c r="N149" s="218"/>
      <c r="O149" s="218"/>
      <c r="P149" s="218"/>
      <c r="Q149" s="218"/>
      <c r="R149" s="218"/>
      <c r="S149" s="218"/>
      <c r="T149" s="218"/>
      <c r="U149" s="218"/>
      <c r="V149" s="218"/>
      <c r="W149" s="218"/>
      <c r="X149" s="218"/>
      <c r="Y149" s="218"/>
      <c r="Z149" s="218"/>
      <c r="AA149" s="218"/>
    </row>
    <row r="150" spans="2:27">
      <c r="B150" s="218"/>
      <c r="C150" s="218"/>
      <c r="D150" s="218"/>
      <c r="E150" s="218"/>
      <c r="F150" s="218"/>
      <c r="G150" s="218"/>
      <c r="H150" s="218"/>
      <c r="I150" s="218"/>
      <c r="J150" s="218"/>
      <c r="K150" s="218"/>
      <c r="L150" s="218"/>
      <c r="M150" s="218"/>
      <c r="N150" s="218"/>
      <c r="O150" s="218"/>
      <c r="P150" s="218"/>
      <c r="Q150" s="218"/>
      <c r="R150" s="218"/>
      <c r="S150" s="218"/>
      <c r="T150" s="218"/>
      <c r="U150" s="218"/>
      <c r="V150" s="218"/>
      <c r="W150" s="218"/>
      <c r="X150" s="218"/>
      <c r="Y150" s="218"/>
      <c r="Z150" s="218"/>
      <c r="AA150" s="218"/>
    </row>
    <row r="151" spans="2:27">
      <c r="B151" s="218"/>
      <c r="C151" s="218"/>
      <c r="D151" s="218"/>
      <c r="E151" s="218"/>
      <c r="F151" s="218"/>
      <c r="G151" s="218"/>
      <c r="H151" s="218"/>
      <c r="I151" s="218"/>
      <c r="J151" s="218"/>
      <c r="K151" s="218"/>
      <c r="L151" s="218"/>
      <c r="M151" s="218"/>
      <c r="N151" s="218"/>
      <c r="O151" s="218"/>
      <c r="P151" s="218"/>
      <c r="Q151" s="218"/>
      <c r="R151" s="218"/>
      <c r="S151" s="218"/>
      <c r="T151" s="218"/>
      <c r="U151" s="218"/>
      <c r="V151" s="218"/>
      <c r="W151" s="218"/>
      <c r="X151" s="218"/>
      <c r="Y151" s="218"/>
      <c r="Z151" s="218"/>
      <c r="AA151" s="218"/>
    </row>
    <row r="152" spans="2:27">
      <c r="B152" s="218"/>
      <c r="C152" s="218"/>
      <c r="D152" s="218"/>
      <c r="E152" s="218"/>
      <c r="F152" s="218"/>
      <c r="G152" s="218"/>
      <c r="H152" s="218"/>
      <c r="I152" s="218"/>
      <c r="J152" s="218"/>
      <c r="K152" s="218"/>
      <c r="L152" s="218"/>
      <c r="M152" s="218"/>
      <c r="N152" s="218"/>
      <c r="O152" s="218"/>
      <c r="P152" s="218"/>
      <c r="Q152" s="218"/>
      <c r="R152" s="218"/>
      <c r="S152" s="218"/>
      <c r="T152" s="218"/>
      <c r="U152" s="218"/>
      <c r="V152" s="218"/>
      <c r="W152" s="218"/>
      <c r="X152" s="218"/>
      <c r="Y152" s="218"/>
      <c r="Z152" s="218"/>
      <c r="AA152" s="218"/>
    </row>
    <row r="153" spans="2:27">
      <c r="B153" s="218"/>
      <c r="C153" s="218"/>
      <c r="D153" s="218"/>
      <c r="E153" s="218"/>
      <c r="F153" s="218"/>
      <c r="G153" s="218"/>
      <c r="H153" s="218"/>
      <c r="I153" s="218"/>
      <c r="J153" s="218"/>
      <c r="K153" s="218"/>
      <c r="L153" s="218"/>
      <c r="M153" s="218"/>
      <c r="N153" s="218"/>
      <c r="O153" s="218"/>
      <c r="P153" s="218"/>
      <c r="Q153" s="218"/>
      <c r="R153" s="218"/>
      <c r="S153" s="218"/>
      <c r="T153" s="218"/>
      <c r="U153" s="218"/>
      <c r="V153" s="218"/>
      <c r="W153" s="218"/>
      <c r="X153" s="218"/>
      <c r="Y153" s="218"/>
      <c r="Z153" s="218"/>
      <c r="AA153" s="218"/>
    </row>
    <row r="154" spans="2:27">
      <c r="B154" s="218"/>
      <c r="C154" s="218"/>
      <c r="D154" s="218"/>
      <c r="E154" s="218"/>
      <c r="F154" s="218"/>
      <c r="G154" s="218"/>
      <c r="H154" s="218"/>
      <c r="I154" s="218"/>
      <c r="J154" s="218"/>
      <c r="K154" s="218"/>
      <c r="L154" s="218"/>
      <c r="M154" s="218"/>
      <c r="N154" s="218"/>
      <c r="O154" s="218"/>
      <c r="P154" s="218"/>
      <c r="Q154" s="218"/>
      <c r="R154" s="218"/>
      <c r="S154" s="218"/>
      <c r="T154" s="218"/>
      <c r="U154" s="218"/>
      <c r="V154" s="218"/>
      <c r="W154" s="218"/>
      <c r="X154" s="218"/>
      <c r="Y154" s="218"/>
      <c r="Z154" s="218"/>
      <c r="AA154" s="218"/>
    </row>
    <row r="155" spans="2:27">
      <c r="B155" s="218"/>
      <c r="C155" s="218"/>
      <c r="D155" s="218"/>
      <c r="E155" s="218"/>
      <c r="F155" s="218"/>
      <c r="G155" s="218"/>
      <c r="H155" s="218"/>
      <c r="I155" s="218"/>
      <c r="J155" s="218"/>
      <c r="K155" s="218"/>
      <c r="L155" s="218"/>
      <c r="M155" s="218"/>
      <c r="N155" s="218"/>
      <c r="O155" s="218"/>
      <c r="P155" s="218"/>
      <c r="Q155" s="218"/>
      <c r="R155" s="218"/>
      <c r="S155" s="218"/>
      <c r="T155" s="218"/>
      <c r="U155" s="218"/>
      <c r="V155" s="218"/>
      <c r="W155" s="218"/>
      <c r="X155" s="218"/>
      <c r="Y155" s="218"/>
      <c r="Z155" s="218"/>
      <c r="AA155" s="218"/>
    </row>
    <row r="156" spans="2:27">
      <c r="B156" s="218"/>
      <c r="C156" s="218"/>
      <c r="D156" s="218"/>
      <c r="E156" s="218"/>
      <c r="F156" s="218"/>
      <c r="G156" s="218"/>
      <c r="H156" s="218"/>
      <c r="I156" s="218"/>
      <c r="J156" s="218"/>
      <c r="K156" s="218"/>
      <c r="L156" s="218"/>
      <c r="M156" s="218"/>
      <c r="N156" s="218"/>
      <c r="O156" s="218"/>
      <c r="P156" s="218"/>
      <c r="Q156" s="218"/>
      <c r="R156" s="218"/>
      <c r="S156" s="218"/>
      <c r="T156" s="218"/>
      <c r="U156" s="218"/>
      <c r="V156" s="218"/>
      <c r="W156" s="218"/>
      <c r="X156" s="218"/>
      <c r="Y156" s="218"/>
      <c r="Z156" s="218"/>
      <c r="AA156" s="218"/>
    </row>
    <row r="157" spans="2:27">
      <c r="B157" s="218"/>
      <c r="C157" s="218"/>
      <c r="D157" s="218"/>
      <c r="E157" s="218"/>
      <c r="F157" s="218"/>
      <c r="G157" s="218"/>
      <c r="H157" s="218"/>
      <c r="I157" s="218"/>
      <c r="J157" s="218"/>
      <c r="K157" s="218"/>
      <c r="L157" s="218"/>
      <c r="M157" s="218"/>
      <c r="N157" s="218"/>
      <c r="O157" s="218"/>
      <c r="P157" s="218"/>
      <c r="Q157" s="218"/>
      <c r="R157" s="218"/>
      <c r="S157" s="218"/>
      <c r="T157" s="218"/>
      <c r="U157" s="218"/>
      <c r="V157" s="218"/>
      <c r="W157" s="218"/>
      <c r="X157" s="218"/>
      <c r="Y157" s="218"/>
      <c r="Z157" s="218"/>
      <c r="AA157" s="218"/>
    </row>
    <row r="158" spans="2:27">
      <c r="B158" s="218"/>
      <c r="C158" s="218"/>
      <c r="D158" s="218"/>
      <c r="E158" s="218"/>
      <c r="F158" s="218"/>
      <c r="G158" s="218"/>
      <c r="H158" s="218"/>
      <c r="I158" s="218"/>
      <c r="J158" s="218"/>
      <c r="K158" s="218"/>
      <c r="L158" s="218"/>
      <c r="M158" s="218"/>
      <c r="N158" s="218"/>
      <c r="O158" s="218"/>
      <c r="P158" s="218"/>
      <c r="Q158" s="218"/>
      <c r="R158" s="218"/>
      <c r="S158" s="218"/>
      <c r="T158" s="218"/>
      <c r="U158" s="218"/>
      <c r="V158" s="218"/>
      <c r="W158" s="218"/>
      <c r="X158" s="218"/>
      <c r="Y158" s="218"/>
      <c r="Z158" s="218"/>
      <c r="AA158" s="218"/>
    </row>
    <row r="159" spans="2:27">
      <c r="B159" s="218"/>
      <c r="C159" s="218"/>
      <c r="D159" s="218"/>
      <c r="E159" s="218"/>
      <c r="F159" s="218"/>
      <c r="G159" s="218"/>
      <c r="H159" s="218"/>
      <c r="I159" s="218"/>
      <c r="J159" s="218"/>
      <c r="K159" s="218"/>
      <c r="L159" s="218"/>
      <c r="M159" s="218"/>
      <c r="N159" s="218"/>
      <c r="O159" s="218"/>
      <c r="P159" s="218"/>
      <c r="Q159" s="218"/>
      <c r="R159" s="218"/>
      <c r="S159" s="218"/>
      <c r="T159" s="218"/>
      <c r="U159" s="218"/>
      <c r="V159" s="218"/>
      <c r="W159" s="218"/>
      <c r="X159" s="218"/>
      <c r="Y159" s="218"/>
      <c r="Z159" s="218"/>
      <c r="AA159" s="218"/>
    </row>
    <row r="160" spans="2:27">
      <c r="B160" s="218"/>
      <c r="C160" s="218"/>
      <c r="D160" s="218"/>
      <c r="E160" s="218"/>
      <c r="F160" s="218"/>
      <c r="G160" s="218"/>
      <c r="H160" s="218"/>
      <c r="I160" s="218"/>
      <c r="J160" s="218"/>
      <c r="K160" s="218"/>
      <c r="L160" s="218"/>
      <c r="M160" s="218"/>
      <c r="N160" s="218"/>
      <c r="O160" s="218"/>
      <c r="P160" s="218"/>
      <c r="Q160" s="218"/>
      <c r="R160" s="218"/>
      <c r="S160" s="218"/>
      <c r="T160" s="218"/>
      <c r="U160" s="218"/>
      <c r="V160" s="218"/>
      <c r="W160" s="218"/>
      <c r="X160" s="218"/>
      <c r="Y160" s="218"/>
      <c r="Z160" s="218"/>
      <c r="AA160" s="218"/>
    </row>
    <row r="161" spans="2:27">
      <c r="B161" s="218"/>
      <c r="C161" s="218"/>
      <c r="D161" s="218"/>
      <c r="E161" s="218"/>
      <c r="F161" s="218"/>
      <c r="G161" s="218"/>
      <c r="H161" s="218"/>
      <c r="I161" s="218"/>
      <c r="J161" s="218"/>
      <c r="K161" s="218"/>
      <c r="L161" s="218"/>
      <c r="M161" s="218"/>
      <c r="N161" s="218"/>
      <c r="O161" s="218"/>
      <c r="P161" s="218"/>
      <c r="Q161" s="218"/>
      <c r="R161" s="218"/>
      <c r="S161" s="218"/>
      <c r="T161" s="218"/>
      <c r="U161" s="218"/>
      <c r="V161" s="218"/>
      <c r="W161" s="218"/>
      <c r="X161" s="218"/>
      <c r="Y161" s="218"/>
      <c r="Z161" s="218"/>
      <c r="AA161" s="218"/>
    </row>
    <row r="162" spans="2:27">
      <c r="B162" s="218"/>
      <c r="C162" s="218"/>
      <c r="D162" s="218"/>
      <c r="E162" s="218"/>
      <c r="F162" s="218"/>
      <c r="G162" s="218"/>
      <c r="H162" s="218"/>
      <c r="I162" s="218"/>
      <c r="J162" s="218"/>
      <c r="K162" s="218"/>
      <c r="L162" s="218"/>
      <c r="M162" s="218"/>
      <c r="N162" s="218"/>
      <c r="O162" s="218"/>
      <c r="P162" s="218"/>
      <c r="Q162" s="218"/>
      <c r="R162" s="218"/>
      <c r="S162" s="218"/>
      <c r="T162" s="218"/>
      <c r="U162" s="218"/>
      <c r="V162" s="218"/>
      <c r="W162" s="218"/>
      <c r="X162" s="218"/>
      <c r="Y162" s="218"/>
      <c r="Z162" s="218"/>
      <c r="AA162" s="218"/>
    </row>
    <row r="163" spans="2:27">
      <c r="B163" s="218"/>
      <c r="C163" s="218"/>
      <c r="D163" s="218"/>
      <c r="E163" s="218"/>
      <c r="F163" s="218"/>
      <c r="G163" s="218"/>
      <c r="H163" s="218"/>
      <c r="I163" s="218"/>
      <c r="J163" s="218"/>
      <c r="K163" s="218"/>
      <c r="L163" s="218"/>
      <c r="M163" s="218"/>
      <c r="N163" s="218"/>
      <c r="O163" s="218"/>
      <c r="P163" s="218"/>
      <c r="Q163" s="218"/>
      <c r="R163" s="218"/>
      <c r="S163" s="218"/>
      <c r="T163" s="218"/>
      <c r="U163" s="218"/>
      <c r="V163" s="218"/>
      <c r="W163" s="218"/>
      <c r="X163" s="218"/>
      <c r="Y163" s="218"/>
      <c r="Z163" s="218"/>
      <c r="AA163" s="218"/>
    </row>
    <row r="164" spans="2:27">
      <c r="B164" s="218"/>
      <c r="C164" s="218"/>
      <c r="D164" s="218"/>
      <c r="E164" s="218"/>
      <c r="F164" s="218"/>
      <c r="G164" s="218"/>
      <c r="H164" s="218"/>
      <c r="I164" s="218"/>
      <c r="J164" s="218"/>
      <c r="K164" s="218"/>
      <c r="L164" s="218"/>
      <c r="M164" s="218"/>
      <c r="N164" s="218"/>
      <c r="O164" s="218"/>
      <c r="P164" s="218"/>
      <c r="Q164" s="218"/>
      <c r="R164" s="218"/>
      <c r="S164" s="218"/>
      <c r="T164" s="218"/>
      <c r="U164" s="218"/>
      <c r="V164" s="218"/>
      <c r="W164" s="218"/>
      <c r="X164" s="218"/>
      <c r="Y164" s="218"/>
      <c r="Z164" s="218"/>
      <c r="AA164" s="218"/>
    </row>
    <row r="165" spans="2:27">
      <c r="B165" s="218"/>
      <c r="C165" s="218"/>
      <c r="D165" s="218"/>
      <c r="E165" s="218"/>
      <c r="F165" s="218"/>
      <c r="G165" s="218"/>
      <c r="H165" s="218"/>
      <c r="I165" s="218"/>
      <c r="J165" s="218"/>
      <c r="K165" s="218"/>
      <c r="L165" s="218"/>
      <c r="M165" s="218"/>
      <c r="N165" s="218"/>
      <c r="O165" s="218"/>
      <c r="P165" s="218"/>
      <c r="Q165" s="218"/>
      <c r="R165" s="218"/>
      <c r="S165" s="218"/>
      <c r="T165" s="218"/>
      <c r="U165" s="218"/>
      <c r="V165" s="218"/>
      <c r="W165" s="218"/>
      <c r="X165" s="218"/>
      <c r="Y165" s="218"/>
      <c r="Z165" s="218"/>
      <c r="AA165" s="218"/>
    </row>
    <row r="166" spans="2:27">
      <c r="B166" s="218"/>
      <c r="C166" s="218"/>
      <c r="D166" s="218"/>
      <c r="E166" s="218"/>
      <c r="F166" s="218"/>
      <c r="G166" s="218"/>
      <c r="H166" s="218"/>
      <c r="I166" s="218"/>
      <c r="J166" s="218"/>
      <c r="K166" s="218"/>
      <c r="L166" s="218"/>
      <c r="M166" s="218"/>
      <c r="N166" s="218"/>
      <c r="O166" s="218"/>
      <c r="P166" s="218"/>
      <c r="Q166" s="218"/>
      <c r="R166" s="218"/>
      <c r="S166" s="218"/>
      <c r="T166" s="218"/>
      <c r="U166" s="218"/>
      <c r="V166" s="218"/>
      <c r="W166" s="218"/>
      <c r="X166" s="218"/>
      <c r="Y166" s="218"/>
      <c r="Z166" s="218"/>
      <c r="AA166" s="218"/>
    </row>
    <row r="167" spans="2:27">
      <c r="B167" s="218"/>
      <c r="C167" s="218"/>
      <c r="D167" s="218"/>
      <c r="E167" s="218"/>
      <c r="F167" s="218"/>
      <c r="G167" s="218"/>
      <c r="H167" s="218"/>
      <c r="I167" s="218"/>
      <c r="J167" s="218"/>
      <c r="K167" s="218"/>
      <c r="L167" s="218"/>
      <c r="M167" s="218"/>
      <c r="N167" s="218"/>
      <c r="O167" s="218"/>
      <c r="P167" s="218"/>
      <c r="Q167" s="218"/>
      <c r="R167" s="218"/>
      <c r="S167" s="218"/>
      <c r="T167" s="218"/>
      <c r="U167" s="218"/>
      <c r="V167" s="218"/>
      <c r="W167" s="218"/>
      <c r="X167" s="218"/>
      <c r="Y167" s="218"/>
      <c r="Z167" s="218"/>
      <c r="AA167" s="218"/>
    </row>
    <row r="168" spans="2:27">
      <c r="B168" s="218"/>
      <c r="C168" s="218"/>
      <c r="D168" s="218"/>
      <c r="E168" s="218"/>
      <c r="F168" s="218"/>
      <c r="G168" s="218"/>
      <c r="H168" s="218"/>
      <c r="I168" s="218"/>
      <c r="J168" s="218"/>
      <c r="K168" s="218"/>
      <c r="L168" s="218"/>
      <c r="M168" s="218"/>
      <c r="N168" s="218"/>
      <c r="O168" s="218"/>
      <c r="P168" s="218"/>
      <c r="Q168" s="218"/>
      <c r="R168" s="218"/>
      <c r="S168" s="218"/>
      <c r="T168" s="218"/>
      <c r="U168" s="218"/>
      <c r="V168" s="218"/>
      <c r="W168" s="218"/>
      <c r="X168" s="218"/>
      <c r="Y168" s="218"/>
      <c r="Z168" s="218"/>
      <c r="AA168" s="218"/>
    </row>
    <row r="169" spans="2:27">
      <c r="B169" s="218"/>
      <c r="C169" s="218"/>
      <c r="D169" s="218"/>
      <c r="E169" s="218"/>
      <c r="F169" s="218"/>
      <c r="G169" s="218"/>
      <c r="H169" s="218"/>
      <c r="I169" s="218"/>
      <c r="J169" s="218"/>
      <c r="K169" s="218"/>
      <c r="L169" s="218"/>
      <c r="M169" s="218"/>
      <c r="N169" s="218"/>
      <c r="O169" s="218"/>
      <c r="P169" s="218"/>
      <c r="Q169" s="218"/>
      <c r="R169" s="218"/>
      <c r="S169" s="218"/>
      <c r="T169" s="218"/>
      <c r="U169" s="218"/>
      <c r="V169" s="218"/>
      <c r="W169" s="218"/>
      <c r="X169" s="218"/>
      <c r="Y169" s="218"/>
      <c r="Z169" s="218"/>
      <c r="AA169" s="218"/>
    </row>
    <row r="170" spans="2:27">
      <c r="B170" s="218"/>
      <c r="C170" s="218"/>
      <c r="D170" s="218"/>
      <c r="E170" s="218"/>
      <c r="F170" s="218"/>
      <c r="G170" s="218"/>
      <c r="H170" s="218"/>
      <c r="I170" s="218"/>
      <c r="J170" s="218"/>
      <c r="K170" s="218"/>
      <c r="L170" s="218"/>
      <c r="M170" s="218"/>
      <c r="N170" s="218"/>
      <c r="O170" s="218"/>
      <c r="P170" s="218"/>
      <c r="Q170" s="218"/>
      <c r="R170" s="218"/>
      <c r="S170" s="218"/>
      <c r="T170" s="218"/>
      <c r="U170" s="218"/>
      <c r="V170" s="218"/>
      <c r="W170" s="218"/>
      <c r="X170" s="218"/>
      <c r="Y170" s="218"/>
      <c r="Z170" s="218"/>
      <c r="AA170" s="218"/>
    </row>
    <row r="171" spans="2:27">
      <c r="B171" s="218"/>
      <c r="C171" s="218"/>
      <c r="D171" s="218"/>
      <c r="E171" s="218"/>
      <c r="F171" s="218"/>
      <c r="G171" s="218"/>
      <c r="H171" s="218"/>
      <c r="I171" s="218"/>
      <c r="J171" s="218"/>
      <c r="K171" s="218"/>
      <c r="L171" s="218"/>
      <c r="M171" s="218"/>
      <c r="N171" s="218"/>
      <c r="O171" s="218"/>
      <c r="P171" s="218"/>
      <c r="Q171" s="218"/>
      <c r="R171" s="218"/>
      <c r="S171" s="218"/>
      <c r="T171" s="218"/>
      <c r="U171" s="218"/>
      <c r="V171" s="218"/>
      <c r="W171" s="218"/>
      <c r="X171" s="218"/>
      <c r="Y171" s="218"/>
      <c r="Z171" s="218"/>
      <c r="AA171" s="218"/>
    </row>
    <row r="172" spans="2:27">
      <c r="B172" s="218"/>
      <c r="C172" s="218"/>
      <c r="D172" s="218"/>
      <c r="E172" s="218"/>
      <c r="F172" s="218"/>
      <c r="G172" s="218"/>
      <c r="H172" s="218"/>
      <c r="I172" s="218"/>
      <c r="J172" s="218"/>
      <c r="K172" s="218"/>
      <c r="L172" s="218"/>
      <c r="M172" s="218"/>
      <c r="N172" s="218"/>
      <c r="O172" s="218"/>
      <c r="P172" s="218"/>
      <c r="Q172" s="218"/>
      <c r="R172" s="218"/>
      <c r="S172" s="218"/>
      <c r="T172" s="218"/>
      <c r="U172" s="218"/>
      <c r="V172" s="218"/>
      <c r="W172" s="218"/>
      <c r="X172" s="218"/>
      <c r="Y172" s="218"/>
      <c r="Z172" s="218"/>
      <c r="AA172" s="218"/>
    </row>
    <row r="173" spans="2:27">
      <c r="B173" s="218"/>
      <c r="C173" s="218"/>
      <c r="D173" s="218"/>
      <c r="E173" s="218"/>
      <c r="F173" s="218"/>
      <c r="G173" s="218"/>
      <c r="H173" s="218"/>
      <c r="I173" s="218"/>
      <c r="J173" s="218"/>
      <c r="K173" s="218"/>
      <c r="L173" s="218"/>
      <c r="M173" s="218"/>
      <c r="N173" s="218"/>
      <c r="O173" s="218"/>
      <c r="P173" s="218"/>
      <c r="Q173" s="218"/>
      <c r="R173" s="218"/>
      <c r="S173" s="218"/>
      <c r="T173" s="218"/>
      <c r="U173" s="218"/>
      <c r="V173" s="218"/>
      <c r="W173" s="218"/>
      <c r="X173" s="218"/>
      <c r="Y173" s="218"/>
      <c r="Z173" s="218"/>
      <c r="AA173" s="218"/>
    </row>
    <row r="174" spans="2:27">
      <c r="B174" s="218"/>
      <c r="C174" s="218"/>
      <c r="D174" s="218"/>
      <c r="E174" s="218"/>
      <c r="F174" s="218"/>
      <c r="G174" s="218"/>
      <c r="H174" s="218"/>
      <c r="I174" s="218"/>
      <c r="J174" s="218"/>
      <c r="K174" s="218"/>
      <c r="L174" s="218"/>
      <c r="M174" s="218"/>
      <c r="N174" s="218"/>
      <c r="O174" s="218"/>
      <c r="P174" s="218"/>
      <c r="Q174" s="218"/>
      <c r="R174" s="218"/>
      <c r="S174" s="218"/>
      <c r="T174" s="218"/>
      <c r="U174" s="218"/>
      <c r="V174" s="218"/>
      <c r="W174" s="218"/>
      <c r="X174" s="218"/>
      <c r="Y174" s="218"/>
      <c r="Z174" s="218"/>
      <c r="AA174" s="218"/>
    </row>
    <row r="175" spans="2:27">
      <c r="B175" s="218"/>
      <c r="C175" s="218"/>
      <c r="D175" s="218"/>
      <c r="E175" s="218"/>
      <c r="F175" s="218"/>
      <c r="G175" s="218"/>
      <c r="H175" s="218"/>
      <c r="I175" s="218"/>
      <c r="J175" s="218"/>
      <c r="K175" s="218"/>
      <c r="L175" s="218"/>
      <c r="M175" s="218"/>
      <c r="N175" s="218"/>
      <c r="O175" s="218"/>
      <c r="P175" s="218"/>
      <c r="Q175" s="218"/>
      <c r="R175" s="218"/>
      <c r="S175" s="218"/>
      <c r="T175" s="218"/>
      <c r="U175" s="218"/>
      <c r="V175" s="218"/>
      <c r="W175" s="218"/>
      <c r="X175" s="218"/>
      <c r="Y175" s="218"/>
      <c r="Z175" s="218"/>
      <c r="AA175" s="218"/>
    </row>
    <row r="176" spans="2:27">
      <c r="B176" s="218"/>
      <c r="C176" s="218"/>
      <c r="D176" s="218"/>
      <c r="E176" s="218"/>
      <c r="F176" s="218"/>
      <c r="G176" s="218"/>
      <c r="H176" s="218"/>
      <c r="I176" s="218"/>
      <c r="J176" s="218"/>
      <c r="K176" s="218"/>
      <c r="L176" s="218"/>
      <c r="M176" s="218"/>
      <c r="N176" s="218"/>
      <c r="O176" s="218"/>
      <c r="P176" s="218"/>
      <c r="Q176" s="218"/>
      <c r="R176" s="218"/>
      <c r="S176" s="218"/>
      <c r="T176" s="218"/>
      <c r="U176" s="218"/>
      <c r="V176" s="218"/>
      <c r="W176" s="218"/>
      <c r="X176" s="218"/>
      <c r="Y176" s="218"/>
      <c r="Z176" s="218"/>
      <c r="AA176" s="218"/>
    </row>
    <row r="177" spans="2:27">
      <c r="B177" s="218"/>
      <c r="C177" s="218"/>
      <c r="D177" s="218"/>
      <c r="E177" s="218"/>
      <c r="F177" s="218"/>
      <c r="G177" s="218"/>
      <c r="H177" s="218"/>
      <c r="I177" s="218"/>
      <c r="J177" s="218"/>
      <c r="K177" s="218"/>
      <c r="L177" s="218"/>
      <c r="M177" s="218"/>
      <c r="N177" s="218"/>
      <c r="O177" s="218"/>
      <c r="P177" s="218"/>
      <c r="Q177" s="218"/>
      <c r="R177" s="218"/>
      <c r="S177" s="218"/>
      <c r="T177" s="218"/>
      <c r="U177" s="218"/>
      <c r="V177" s="218"/>
      <c r="W177" s="218"/>
      <c r="X177" s="218"/>
      <c r="Y177" s="218"/>
      <c r="Z177" s="218"/>
      <c r="AA177" s="218"/>
    </row>
    <row r="178" spans="2:27">
      <c r="B178" s="218"/>
      <c r="C178" s="218"/>
      <c r="D178" s="218"/>
      <c r="E178" s="218"/>
      <c r="F178" s="218"/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R178" s="218"/>
      <c r="S178" s="218"/>
      <c r="T178" s="218"/>
      <c r="U178" s="218"/>
      <c r="V178" s="218"/>
      <c r="W178" s="218"/>
      <c r="X178" s="218"/>
      <c r="Y178" s="218"/>
      <c r="Z178" s="218"/>
      <c r="AA178" s="218"/>
    </row>
    <row r="179" spans="2:27">
      <c r="B179" s="218"/>
      <c r="C179" s="218"/>
      <c r="D179" s="218"/>
      <c r="E179" s="218"/>
      <c r="F179" s="218"/>
      <c r="G179" s="218"/>
      <c r="H179" s="218"/>
      <c r="I179" s="218"/>
      <c r="J179" s="218"/>
      <c r="K179" s="218"/>
      <c r="L179" s="218"/>
      <c r="M179" s="218"/>
      <c r="N179" s="218"/>
      <c r="O179" s="218"/>
      <c r="P179" s="218"/>
      <c r="Q179" s="218"/>
      <c r="R179" s="218"/>
      <c r="S179" s="218"/>
      <c r="T179" s="218"/>
      <c r="U179" s="218"/>
      <c r="V179" s="218"/>
      <c r="W179" s="218"/>
      <c r="X179" s="218"/>
      <c r="Y179" s="218"/>
      <c r="Z179" s="218"/>
      <c r="AA179" s="218"/>
    </row>
    <row r="180" spans="2:27">
      <c r="B180" s="218"/>
      <c r="C180" s="218"/>
      <c r="D180" s="218"/>
      <c r="E180" s="218"/>
      <c r="F180" s="218"/>
      <c r="G180" s="218"/>
      <c r="H180" s="218"/>
      <c r="I180" s="218"/>
      <c r="J180" s="218"/>
      <c r="K180" s="218"/>
      <c r="L180" s="218"/>
      <c r="M180" s="218"/>
      <c r="N180" s="218"/>
      <c r="O180" s="218"/>
      <c r="P180" s="218"/>
      <c r="Q180" s="218"/>
      <c r="R180" s="218"/>
      <c r="S180" s="218"/>
      <c r="T180" s="218"/>
      <c r="U180" s="218"/>
      <c r="V180" s="218"/>
      <c r="W180" s="218"/>
      <c r="X180" s="218"/>
      <c r="Y180" s="218"/>
      <c r="Z180" s="218"/>
      <c r="AA180" s="218"/>
    </row>
    <row r="181" spans="2:27">
      <c r="B181" s="218"/>
      <c r="C181" s="218"/>
      <c r="D181" s="218"/>
      <c r="E181" s="218"/>
      <c r="F181" s="218"/>
      <c r="G181" s="218"/>
      <c r="H181" s="218"/>
      <c r="I181" s="218"/>
      <c r="J181" s="218"/>
      <c r="K181" s="218"/>
      <c r="L181" s="218"/>
      <c r="M181" s="218"/>
      <c r="N181" s="218"/>
      <c r="O181" s="218"/>
      <c r="P181" s="218"/>
      <c r="Q181" s="218"/>
      <c r="R181" s="218"/>
      <c r="S181" s="218"/>
      <c r="T181" s="218"/>
      <c r="U181" s="218"/>
      <c r="V181" s="218"/>
      <c r="W181" s="218"/>
      <c r="X181" s="218"/>
      <c r="Y181" s="218"/>
      <c r="Z181" s="218"/>
      <c r="AA181" s="218"/>
    </row>
    <row r="182" spans="2:27">
      <c r="B182" s="218"/>
      <c r="C182" s="218"/>
      <c r="D182" s="218"/>
      <c r="E182" s="218"/>
      <c r="F182" s="218"/>
      <c r="G182" s="218"/>
      <c r="H182" s="218"/>
      <c r="I182" s="218"/>
      <c r="J182" s="218"/>
      <c r="K182" s="218"/>
      <c r="L182" s="218"/>
      <c r="M182" s="218"/>
      <c r="N182" s="218"/>
      <c r="O182" s="218"/>
      <c r="P182" s="218"/>
      <c r="Q182" s="218"/>
      <c r="R182" s="218"/>
      <c r="S182" s="218"/>
      <c r="T182" s="218"/>
      <c r="U182" s="218"/>
      <c r="V182" s="218"/>
      <c r="W182" s="218"/>
      <c r="X182" s="218"/>
      <c r="Y182" s="218"/>
      <c r="Z182" s="218"/>
      <c r="AA182" s="218"/>
    </row>
    <row r="183" spans="2:27">
      <c r="B183" s="218"/>
      <c r="C183" s="218"/>
      <c r="D183" s="218"/>
      <c r="E183" s="218"/>
      <c r="F183" s="218"/>
      <c r="G183" s="218"/>
      <c r="H183" s="218"/>
      <c r="I183" s="218"/>
      <c r="J183" s="218"/>
      <c r="K183" s="218"/>
      <c r="L183" s="218"/>
      <c r="M183" s="218"/>
      <c r="N183" s="218"/>
      <c r="O183" s="218"/>
      <c r="P183" s="218"/>
      <c r="Q183" s="218"/>
      <c r="R183" s="218"/>
      <c r="S183" s="218"/>
      <c r="T183" s="218"/>
      <c r="U183" s="218"/>
      <c r="V183" s="218"/>
      <c r="W183" s="218"/>
      <c r="X183" s="218"/>
      <c r="Y183" s="218"/>
      <c r="Z183" s="218"/>
      <c r="AA183" s="218"/>
    </row>
    <row r="184" spans="2:27">
      <c r="B184" s="218"/>
      <c r="C184" s="218"/>
      <c r="D184" s="218"/>
      <c r="E184" s="218"/>
      <c r="F184" s="218"/>
      <c r="G184" s="218"/>
      <c r="H184" s="218"/>
      <c r="I184" s="218"/>
      <c r="J184" s="218"/>
      <c r="K184" s="218"/>
      <c r="L184" s="218"/>
      <c r="M184" s="218"/>
      <c r="N184" s="218"/>
      <c r="O184" s="218"/>
      <c r="P184" s="218"/>
      <c r="Q184" s="218"/>
      <c r="R184" s="218"/>
      <c r="S184" s="218"/>
      <c r="T184" s="218"/>
      <c r="U184" s="218"/>
      <c r="V184" s="218"/>
      <c r="W184" s="218"/>
      <c r="X184" s="218"/>
      <c r="Y184" s="218"/>
      <c r="Z184" s="218"/>
      <c r="AA184" s="218"/>
    </row>
    <row r="185" spans="2:27">
      <c r="B185" s="218"/>
      <c r="C185" s="218"/>
      <c r="D185" s="218"/>
      <c r="E185" s="218"/>
      <c r="F185" s="218"/>
      <c r="G185" s="218"/>
      <c r="H185" s="218"/>
      <c r="I185" s="218"/>
      <c r="J185" s="218"/>
      <c r="K185" s="218"/>
      <c r="L185" s="218"/>
      <c r="M185" s="218"/>
      <c r="N185" s="218"/>
      <c r="O185" s="218"/>
      <c r="P185" s="218"/>
      <c r="Q185" s="218"/>
      <c r="R185" s="218"/>
      <c r="S185" s="218"/>
      <c r="T185" s="218"/>
      <c r="U185" s="218"/>
      <c r="V185" s="218"/>
      <c r="W185" s="218"/>
      <c r="X185" s="218"/>
      <c r="Y185" s="218"/>
      <c r="Z185" s="218"/>
      <c r="AA185" s="218"/>
    </row>
    <row r="186" spans="2:27">
      <c r="B186" s="218"/>
      <c r="C186" s="218"/>
      <c r="D186" s="218"/>
      <c r="E186" s="218"/>
      <c r="F186" s="218"/>
      <c r="G186" s="218"/>
      <c r="H186" s="218"/>
      <c r="I186" s="218"/>
      <c r="J186" s="218"/>
      <c r="K186" s="218"/>
      <c r="L186" s="218"/>
      <c r="M186" s="218"/>
      <c r="N186" s="218"/>
      <c r="O186" s="218"/>
      <c r="P186" s="218"/>
      <c r="Q186" s="218"/>
      <c r="R186" s="218"/>
      <c r="S186" s="218"/>
      <c r="T186" s="218"/>
      <c r="U186" s="218"/>
      <c r="V186" s="218"/>
      <c r="W186" s="218"/>
      <c r="X186" s="218"/>
      <c r="Y186" s="218"/>
      <c r="Z186" s="218"/>
      <c r="AA186" s="218"/>
    </row>
    <row r="187" spans="2:27">
      <c r="B187" s="218"/>
      <c r="C187" s="218"/>
      <c r="D187" s="218"/>
      <c r="E187" s="218"/>
      <c r="F187" s="218"/>
      <c r="G187" s="218"/>
      <c r="H187" s="218"/>
      <c r="I187" s="218"/>
      <c r="J187" s="218"/>
      <c r="K187" s="218"/>
      <c r="L187" s="218"/>
      <c r="M187" s="218"/>
      <c r="N187" s="218"/>
      <c r="O187" s="218"/>
      <c r="P187" s="218"/>
      <c r="Q187" s="218"/>
      <c r="R187" s="218"/>
      <c r="S187" s="218"/>
      <c r="T187" s="218"/>
      <c r="U187" s="218"/>
      <c r="V187" s="218"/>
      <c r="W187" s="218"/>
      <c r="X187" s="218"/>
      <c r="Y187" s="218"/>
      <c r="Z187" s="218"/>
      <c r="AA187" s="218"/>
    </row>
    <row r="188" spans="2:27">
      <c r="B188" s="218"/>
      <c r="C188" s="218"/>
      <c r="D188" s="218"/>
      <c r="E188" s="218"/>
      <c r="F188" s="218"/>
      <c r="G188" s="218"/>
      <c r="H188" s="218"/>
      <c r="I188" s="218"/>
      <c r="J188" s="218"/>
      <c r="K188" s="218"/>
      <c r="L188" s="218"/>
      <c r="M188" s="218"/>
      <c r="N188" s="218"/>
      <c r="O188" s="218"/>
      <c r="P188" s="218"/>
      <c r="Q188" s="218"/>
      <c r="R188" s="218"/>
      <c r="S188" s="218"/>
      <c r="T188" s="218"/>
      <c r="U188" s="218"/>
      <c r="V188" s="218"/>
      <c r="W188" s="218"/>
      <c r="X188" s="218"/>
      <c r="Y188" s="218"/>
      <c r="Z188" s="218"/>
      <c r="AA188" s="218"/>
    </row>
    <row r="189" spans="2:27">
      <c r="B189" s="218"/>
      <c r="C189" s="218"/>
      <c r="D189" s="218"/>
      <c r="E189" s="218"/>
      <c r="F189" s="218"/>
      <c r="G189" s="218"/>
      <c r="H189" s="218"/>
      <c r="I189" s="218"/>
      <c r="J189" s="218"/>
      <c r="K189" s="218"/>
      <c r="L189" s="218"/>
      <c r="M189" s="218"/>
      <c r="N189" s="218"/>
      <c r="O189" s="218"/>
      <c r="P189" s="218"/>
      <c r="Q189" s="218"/>
      <c r="R189" s="218"/>
      <c r="S189" s="218"/>
      <c r="T189" s="218"/>
      <c r="U189" s="218"/>
      <c r="V189" s="218"/>
      <c r="W189" s="218"/>
      <c r="X189" s="218"/>
      <c r="Y189" s="218"/>
      <c r="Z189" s="218"/>
      <c r="AA189" s="218"/>
    </row>
    <row r="190" spans="2:27">
      <c r="B190" s="218"/>
      <c r="C190" s="218"/>
      <c r="D190" s="218"/>
      <c r="E190" s="218"/>
      <c r="F190" s="218"/>
      <c r="G190" s="218"/>
      <c r="H190" s="218"/>
      <c r="I190" s="218"/>
      <c r="J190" s="218"/>
      <c r="K190" s="218"/>
      <c r="L190" s="218"/>
      <c r="M190" s="218"/>
      <c r="N190" s="218"/>
      <c r="O190" s="218"/>
      <c r="P190" s="218"/>
      <c r="Q190" s="218"/>
      <c r="R190" s="218"/>
      <c r="S190" s="218"/>
      <c r="T190" s="218"/>
      <c r="U190" s="218"/>
      <c r="V190" s="218"/>
      <c r="W190" s="218"/>
      <c r="X190" s="218"/>
      <c r="Y190" s="218"/>
      <c r="Z190" s="218"/>
      <c r="AA190" s="218"/>
    </row>
    <row r="191" spans="2:27">
      <c r="B191" s="218"/>
      <c r="C191" s="218"/>
      <c r="D191" s="218"/>
      <c r="E191" s="218"/>
      <c r="F191" s="218"/>
      <c r="G191" s="218"/>
      <c r="H191" s="218"/>
      <c r="I191" s="218"/>
      <c r="J191" s="218"/>
      <c r="K191" s="218"/>
      <c r="L191" s="218"/>
      <c r="M191" s="218"/>
      <c r="N191" s="218"/>
      <c r="O191" s="218"/>
      <c r="P191" s="218"/>
      <c r="Q191" s="218"/>
      <c r="R191" s="218"/>
      <c r="S191" s="218"/>
      <c r="T191" s="218"/>
      <c r="U191" s="218"/>
      <c r="V191" s="218"/>
      <c r="W191" s="218"/>
      <c r="X191" s="218"/>
      <c r="Y191" s="218"/>
      <c r="Z191" s="218"/>
      <c r="AA191" s="218"/>
    </row>
    <row r="192" spans="2:27">
      <c r="B192" s="218"/>
      <c r="C192" s="218"/>
      <c r="D192" s="218"/>
      <c r="E192" s="218"/>
      <c r="F192" s="218"/>
      <c r="G192" s="218"/>
      <c r="H192" s="218"/>
      <c r="I192" s="218"/>
      <c r="J192" s="218"/>
      <c r="K192" s="218"/>
      <c r="L192" s="218"/>
      <c r="M192" s="218"/>
      <c r="N192" s="218"/>
      <c r="O192" s="218"/>
      <c r="P192" s="218"/>
      <c r="Q192" s="218"/>
      <c r="R192" s="218"/>
      <c r="S192" s="218"/>
      <c r="T192" s="218"/>
      <c r="U192" s="218"/>
      <c r="V192" s="218"/>
      <c r="W192" s="218"/>
      <c r="X192" s="218"/>
      <c r="Y192" s="218"/>
      <c r="Z192" s="218"/>
      <c r="AA192" s="218"/>
    </row>
    <row r="193" spans="2:27">
      <c r="B193" s="218"/>
      <c r="C193" s="218"/>
      <c r="D193" s="218"/>
      <c r="E193" s="218"/>
      <c r="F193" s="218"/>
      <c r="G193" s="218"/>
      <c r="H193" s="218"/>
      <c r="I193" s="218"/>
      <c r="J193" s="218"/>
      <c r="K193" s="218"/>
      <c r="L193" s="218"/>
      <c r="M193" s="218"/>
      <c r="N193" s="218"/>
      <c r="O193" s="218"/>
      <c r="P193" s="218"/>
      <c r="Q193" s="218"/>
      <c r="R193" s="218"/>
      <c r="S193" s="218"/>
      <c r="T193" s="218"/>
      <c r="U193" s="218"/>
      <c r="V193" s="218"/>
      <c r="W193" s="218"/>
      <c r="X193" s="218"/>
      <c r="Y193" s="218"/>
      <c r="Z193" s="218"/>
      <c r="AA193" s="218"/>
    </row>
    <row r="194" spans="2:27">
      <c r="B194" s="218"/>
      <c r="C194" s="218"/>
      <c r="D194" s="218"/>
      <c r="E194" s="218"/>
      <c r="F194" s="218"/>
      <c r="G194" s="218"/>
      <c r="H194" s="218"/>
      <c r="I194" s="218"/>
      <c r="J194" s="218"/>
      <c r="K194" s="218"/>
      <c r="L194" s="218"/>
      <c r="M194" s="218"/>
      <c r="N194" s="218"/>
      <c r="O194" s="218"/>
      <c r="P194" s="218"/>
      <c r="Q194" s="218"/>
      <c r="R194" s="218"/>
      <c r="S194" s="218"/>
      <c r="T194" s="218"/>
      <c r="U194" s="218"/>
      <c r="V194" s="218"/>
      <c r="W194" s="218"/>
      <c r="X194" s="218"/>
      <c r="Y194" s="218"/>
      <c r="Z194" s="218"/>
      <c r="AA194" s="218"/>
    </row>
    <row r="195" spans="2:27">
      <c r="B195" s="218"/>
      <c r="C195" s="218"/>
      <c r="D195" s="218"/>
      <c r="E195" s="218"/>
      <c r="F195" s="218"/>
      <c r="G195" s="218"/>
      <c r="H195" s="218"/>
      <c r="I195" s="218"/>
      <c r="J195" s="218"/>
      <c r="K195" s="218"/>
      <c r="L195" s="218"/>
      <c r="M195" s="218"/>
      <c r="N195" s="218"/>
      <c r="O195" s="218"/>
      <c r="P195" s="218"/>
      <c r="Q195" s="218"/>
      <c r="R195" s="218"/>
      <c r="S195" s="218"/>
      <c r="T195" s="218"/>
      <c r="U195" s="218"/>
      <c r="V195" s="218"/>
      <c r="W195" s="218"/>
      <c r="X195" s="218"/>
      <c r="Y195" s="218"/>
      <c r="Z195" s="218"/>
      <c r="AA195" s="218"/>
    </row>
    <row r="196" spans="2:27">
      <c r="B196" s="218"/>
      <c r="C196" s="218"/>
      <c r="D196" s="218"/>
      <c r="E196" s="218"/>
      <c r="F196" s="218"/>
      <c r="G196" s="218"/>
      <c r="H196" s="218"/>
      <c r="I196" s="218"/>
      <c r="J196" s="218"/>
      <c r="K196" s="218"/>
      <c r="L196" s="218"/>
      <c r="M196" s="218"/>
      <c r="N196" s="218"/>
      <c r="O196" s="218"/>
      <c r="P196" s="218"/>
      <c r="Q196" s="218"/>
      <c r="R196" s="218"/>
      <c r="S196" s="218"/>
      <c r="T196" s="218"/>
      <c r="U196" s="218"/>
      <c r="V196" s="218"/>
      <c r="W196" s="218"/>
      <c r="X196" s="218"/>
      <c r="Y196" s="218"/>
      <c r="Z196" s="218"/>
      <c r="AA196" s="218"/>
    </row>
    <row r="197" spans="2:27">
      <c r="B197" s="218"/>
      <c r="C197" s="218"/>
      <c r="D197" s="218"/>
      <c r="E197" s="218"/>
      <c r="F197" s="218"/>
      <c r="G197" s="218"/>
      <c r="H197" s="218"/>
      <c r="I197" s="218"/>
      <c r="J197" s="218"/>
      <c r="K197" s="218"/>
      <c r="L197" s="218"/>
      <c r="M197" s="218"/>
      <c r="N197" s="218"/>
      <c r="O197" s="218"/>
      <c r="P197" s="218"/>
      <c r="Q197" s="218"/>
      <c r="R197" s="218"/>
      <c r="S197" s="218"/>
      <c r="T197" s="218"/>
      <c r="U197" s="218"/>
      <c r="V197" s="218"/>
      <c r="W197" s="218"/>
      <c r="X197" s="218"/>
      <c r="Y197" s="218"/>
      <c r="Z197" s="218"/>
      <c r="AA197" s="218"/>
    </row>
    <row r="198" spans="2:27">
      <c r="B198" s="218"/>
      <c r="C198" s="218"/>
      <c r="D198" s="218"/>
      <c r="E198" s="218"/>
      <c r="F198" s="218"/>
      <c r="G198" s="218"/>
      <c r="H198" s="218"/>
      <c r="I198" s="218"/>
      <c r="J198" s="218"/>
      <c r="K198" s="218"/>
      <c r="L198" s="218"/>
      <c r="M198" s="218"/>
      <c r="N198" s="218"/>
      <c r="O198" s="218"/>
      <c r="P198" s="218"/>
      <c r="Q198" s="218"/>
      <c r="R198" s="218"/>
      <c r="S198" s="218"/>
      <c r="T198" s="218"/>
      <c r="U198" s="218"/>
      <c r="V198" s="218"/>
      <c r="W198" s="218"/>
      <c r="X198" s="218"/>
      <c r="Y198" s="218"/>
      <c r="Z198" s="218"/>
      <c r="AA198" s="218"/>
    </row>
    <row r="199" spans="2:27">
      <c r="B199" s="218"/>
      <c r="C199" s="218"/>
      <c r="D199" s="218"/>
      <c r="E199" s="218"/>
      <c r="F199" s="218"/>
      <c r="G199" s="218"/>
      <c r="H199" s="218"/>
      <c r="I199" s="218"/>
      <c r="J199" s="218"/>
      <c r="K199" s="218"/>
      <c r="L199" s="218"/>
      <c r="M199" s="218"/>
      <c r="N199" s="218"/>
      <c r="O199" s="218"/>
      <c r="P199" s="218"/>
      <c r="Q199" s="218"/>
      <c r="R199" s="218"/>
      <c r="S199" s="218"/>
      <c r="T199" s="218"/>
      <c r="U199" s="218"/>
      <c r="V199" s="218"/>
      <c r="W199" s="218"/>
      <c r="X199" s="218"/>
      <c r="Y199" s="218"/>
      <c r="Z199" s="218"/>
      <c r="AA199" s="218"/>
    </row>
    <row r="200" spans="2:27">
      <c r="B200" s="218"/>
      <c r="C200" s="218"/>
      <c r="D200" s="218"/>
      <c r="E200" s="218"/>
      <c r="F200" s="218"/>
      <c r="G200" s="218"/>
      <c r="H200" s="218"/>
      <c r="I200" s="218"/>
      <c r="J200" s="218"/>
      <c r="K200" s="218"/>
      <c r="L200" s="218"/>
      <c r="M200" s="218"/>
      <c r="N200" s="218"/>
      <c r="O200" s="218"/>
      <c r="P200" s="218"/>
      <c r="Q200" s="218"/>
      <c r="R200" s="218"/>
      <c r="S200" s="218"/>
      <c r="T200" s="218"/>
      <c r="U200" s="218"/>
      <c r="V200" s="218"/>
      <c r="W200" s="218"/>
      <c r="X200" s="218"/>
      <c r="Y200" s="218"/>
      <c r="Z200" s="218"/>
      <c r="AA200" s="218"/>
    </row>
    <row r="201" spans="2:27">
      <c r="B201" s="218"/>
      <c r="C201" s="218"/>
      <c r="D201" s="218"/>
      <c r="E201" s="218"/>
      <c r="F201" s="218"/>
      <c r="G201" s="218"/>
      <c r="H201" s="218"/>
      <c r="I201" s="218"/>
      <c r="J201" s="218"/>
      <c r="K201" s="218"/>
      <c r="L201" s="218"/>
      <c r="M201" s="218"/>
      <c r="N201" s="218"/>
      <c r="O201" s="218"/>
      <c r="P201" s="218"/>
      <c r="Q201" s="218"/>
      <c r="R201" s="218"/>
      <c r="S201" s="218"/>
      <c r="T201" s="218"/>
      <c r="U201" s="218"/>
      <c r="V201" s="218"/>
      <c r="W201" s="218"/>
      <c r="X201" s="218"/>
      <c r="Y201" s="218"/>
      <c r="Z201" s="218"/>
      <c r="AA201" s="218"/>
    </row>
    <row r="202" spans="2:27">
      <c r="B202" s="218"/>
      <c r="C202" s="218"/>
      <c r="D202" s="218"/>
      <c r="E202" s="218"/>
      <c r="F202" s="218"/>
      <c r="G202" s="218"/>
      <c r="H202" s="218"/>
      <c r="I202" s="218"/>
      <c r="J202" s="218"/>
      <c r="K202" s="218"/>
      <c r="L202" s="218"/>
      <c r="M202" s="218"/>
      <c r="N202" s="218"/>
      <c r="O202" s="218"/>
      <c r="P202" s="218"/>
      <c r="Q202" s="218"/>
      <c r="R202" s="218"/>
      <c r="S202" s="218"/>
      <c r="T202" s="218"/>
      <c r="U202" s="218"/>
      <c r="V202" s="218"/>
      <c r="W202" s="218"/>
      <c r="X202" s="218"/>
      <c r="Y202" s="218"/>
      <c r="Z202" s="218"/>
      <c r="AA202" s="218"/>
    </row>
    <row r="203" spans="2:27">
      <c r="B203" s="218"/>
      <c r="C203" s="218"/>
      <c r="D203" s="218"/>
      <c r="E203" s="218"/>
      <c r="F203" s="218"/>
      <c r="G203" s="218"/>
      <c r="H203" s="218"/>
      <c r="I203" s="218"/>
      <c r="J203" s="218"/>
      <c r="K203" s="218"/>
      <c r="L203" s="218"/>
      <c r="M203" s="218"/>
      <c r="N203" s="218"/>
      <c r="O203" s="218"/>
      <c r="P203" s="218"/>
      <c r="Q203" s="218"/>
      <c r="R203" s="218"/>
      <c r="S203" s="218"/>
      <c r="T203" s="218"/>
      <c r="U203" s="218"/>
      <c r="V203" s="218"/>
      <c r="W203" s="218"/>
      <c r="X203" s="218"/>
      <c r="Y203" s="218"/>
      <c r="Z203" s="218"/>
      <c r="AA203" s="218"/>
    </row>
    <row r="204" spans="2:27">
      <c r="B204" s="218"/>
      <c r="C204" s="218"/>
      <c r="D204" s="218"/>
      <c r="E204" s="218"/>
      <c r="F204" s="218"/>
      <c r="G204" s="218"/>
      <c r="H204" s="218"/>
      <c r="I204" s="218"/>
      <c r="J204" s="218"/>
      <c r="K204" s="218"/>
      <c r="L204" s="218"/>
      <c r="M204" s="218"/>
      <c r="N204" s="218"/>
      <c r="O204" s="218"/>
      <c r="P204" s="218"/>
      <c r="Q204" s="218"/>
      <c r="R204" s="218"/>
      <c r="S204" s="218"/>
      <c r="T204" s="218"/>
      <c r="U204" s="218"/>
      <c r="V204" s="218"/>
      <c r="W204" s="218"/>
      <c r="X204" s="218"/>
      <c r="Y204" s="218"/>
      <c r="Z204" s="218"/>
      <c r="AA204" s="218"/>
    </row>
    <row r="205" spans="2:27">
      <c r="B205" s="218"/>
      <c r="C205" s="218"/>
      <c r="D205" s="218"/>
      <c r="E205" s="218"/>
      <c r="F205" s="218"/>
      <c r="G205" s="218"/>
      <c r="H205" s="218"/>
      <c r="I205" s="218"/>
      <c r="J205" s="218"/>
      <c r="K205" s="218"/>
      <c r="L205" s="218"/>
      <c r="M205" s="218"/>
      <c r="N205" s="218"/>
      <c r="O205" s="218"/>
      <c r="P205" s="218"/>
      <c r="Q205" s="218"/>
      <c r="R205" s="218"/>
      <c r="S205" s="218"/>
      <c r="T205" s="218"/>
      <c r="U205" s="218"/>
      <c r="V205" s="218"/>
      <c r="W205" s="218"/>
      <c r="X205" s="218"/>
      <c r="Y205" s="218"/>
      <c r="Z205" s="218"/>
      <c r="AA205" s="218"/>
    </row>
    <row r="206" spans="2:27">
      <c r="B206" s="218"/>
      <c r="C206" s="218"/>
      <c r="D206" s="218"/>
      <c r="E206" s="218"/>
      <c r="F206" s="218"/>
      <c r="G206" s="218"/>
      <c r="H206" s="218"/>
      <c r="I206" s="218"/>
      <c r="J206" s="218"/>
      <c r="K206" s="218"/>
      <c r="L206" s="218"/>
      <c r="M206" s="218"/>
      <c r="N206" s="218"/>
      <c r="O206" s="218"/>
      <c r="P206" s="218"/>
      <c r="Q206" s="218"/>
      <c r="R206" s="218"/>
      <c r="S206" s="218"/>
      <c r="T206" s="218"/>
      <c r="U206" s="218"/>
      <c r="V206" s="218"/>
      <c r="W206" s="218"/>
      <c r="X206" s="218"/>
      <c r="Y206" s="218"/>
      <c r="Z206" s="218"/>
      <c r="AA206" s="218"/>
    </row>
    <row r="207" spans="2:27">
      <c r="B207" s="218"/>
      <c r="C207" s="218"/>
      <c r="D207" s="218"/>
      <c r="E207" s="218"/>
      <c r="F207" s="218"/>
      <c r="G207" s="218"/>
      <c r="H207" s="218"/>
      <c r="I207" s="218"/>
      <c r="J207" s="218"/>
      <c r="K207" s="218"/>
      <c r="L207" s="218"/>
      <c r="M207" s="218"/>
      <c r="N207" s="218"/>
      <c r="O207" s="218"/>
      <c r="P207" s="218"/>
      <c r="Q207" s="218"/>
      <c r="R207" s="218"/>
      <c r="S207" s="218"/>
      <c r="T207" s="218"/>
      <c r="U207" s="218"/>
      <c r="V207" s="218"/>
      <c r="W207" s="218"/>
      <c r="X207" s="218"/>
      <c r="Y207" s="218"/>
      <c r="Z207" s="218"/>
      <c r="AA207" s="218"/>
    </row>
  </sheetData>
  <mergeCells count="4">
    <mergeCell ref="F3:H3"/>
    <mergeCell ref="A3:A5"/>
    <mergeCell ref="B3:C3"/>
    <mergeCell ref="E3:E4"/>
  </mergeCells>
  <printOptions horizontalCentered="1"/>
  <pageMargins left="0" right="0" top="0" bottom="0.59055118110236227" header="0" footer="0"/>
  <pageSetup paperSize="9" scale="75" orientation="landscape" r:id="rId1"/>
  <headerFooter alignWithMargins="0">
    <oddFooter xml:space="preserve">&amp;RPàgina &amp;P de &amp;N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8"/>
  <sheetViews>
    <sheetView showGridLines="0" zoomScale="70" zoomScaleNormal="70" zoomScaleSheetLayoutView="55" workbookViewId="0">
      <pane xSplit="1" ySplit="6" topLeftCell="F37" activePane="bottomRight" state="frozen"/>
      <selection pane="topRight"/>
      <selection pane="bottomLeft"/>
      <selection pane="bottomRight" activeCell="I43" sqref="I43"/>
    </sheetView>
  </sheetViews>
  <sheetFormatPr baseColWidth="10" defaultColWidth="9" defaultRowHeight="20.149999999999999" customHeight="1"/>
  <cols>
    <col min="1" max="1" width="19.4609375" style="2" customWidth="1"/>
    <col min="2" max="6" width="20.84375" style="70" customWidth="1"/>
    <col min="7" max="7" width="18.3828125" style="70" customWidth="1"/>
    <col min="8" max="8" width="19.15234375" style="70" customWidth="1"/>
    <col min="9" max="9" width="22.4609375" style="70" customWidth="1"/>
    <col min="10" max="10" width="17.61328125" style="70" bestFit="1" customWidth="1"/>
    <col min="11" max="11" width="19.15234375" style="70" customWidth="1"/>
    <col min="12" max="12" width="14.765625" style="70" customWidth="1"/>
    <col min="13" max="13" width="17.84375" style="70" customWidth="1"/>
    <col min="14" max="14" width="18" style="70" customWidth="1"/>
    <col min="15" max="16384" width="9" style="2"/>
  </cols>
  <sheetData>
    <row r="1" spans="1:31" s="46" customFormat="1" ht="21.75" customHeight="1">
      <c r="A1" s="119" t="s">
        <v>294</v>
      </c>
      <c r="B1" s="121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31" s="125" customFormat="1" ht="23.25" customHeight="1">
      <c r="A2" s="124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31" ht="30.75" customHeight="1">
      <c r="A3" s="257" t="s">
        <v>109</v>
      </c>
      <c r="B3" s="268" t="s">
        <v>70</v>
      </c>
      <c r="C3" s="268"/>
      <c r="D3" s="268"/>
      <c r="E3" s="268"/>
      <c r="F3" s="268"/>
      <c r="G3" s="287" t="s">
        <v>74</v>
      </c>
      <c r="H3" s="288"/>
      <c r="I3" s="289" t="s">
        <v>8</v>
      </c>
      <c r="J3" s="303" t="s">
        <v>48</v>
      </c>
      <c r="K3" s="304"/>
      <c r="L3" s="304"/>
      <c r="M3" s="305" t="s">
        <v>246</v>
      </c>
      <c r="N3" s="305" t="s">
        <v>247</v>
      </c>
    </row>
    <row r="4" spans="1:31" ht="25.5" customHeight="1">
      <c r="A4" s="257"/>
      <c r="B4" s="298" t="s">
        <v>71</v>
      </c>
      <c r="C4" s="298"/>
      <c r="D4" s="298"/>
      <c r="E4" s="298" t="s">
        <v>72</v>
      </c>
      <c r="F4" s="298"/>
      <c r="G4" s="111" t="s">
        <v>1</v>
      </c>
      <c r="H4" s="112" t="s">
        <v>2</v>
      </c>
      <c r="I4" s="290"/>
      <c r="J4" s="73" t="s">
        <v>77</v>
      </c>
      <c r="K4" s="73" t="s">
        <v>188</v>
      </c>
      <c r="L4" s="73" t="s">
        <v>221</v>
      </c>
      <c r="M4" s="306"/>
      <c r="N4" s="306"/>
    </row>
    <row r="5" spans="1:31" ht="20.149999999999999" customHeight="1">
      <c r="A5" s="257"/>
      <c r="B5" s="71" t="s">
        <v>187</v>
      </c>
      <c r="C5" s="71" t="s">
        <v>2</v>
      </c>
      <c r="D5" s="71" t="s">
        <v>3</v>
      </c>
      <c r="E5" s="71" t="s">
        <v>1</v>
      </c>
      <c r="F5" s="71" t="s">
        <v>2</v>
      </c>
      <c r="G5" s="74"/>
      <c r="H5" s="74"/>
      <c r="I5" s="291"/>
      <c r="J5" s="74"/>
      <c r="K5" s="74"/>
      <c r="L5" s="106"/>
      <c r="M5" s="307"/>
      <c r="N5" s="307"/>
    </row>
    <row r="6" spans="1:31" ht="20.149999999999999" customHeight="1">
      <c r="A6" s="257"/>
      <c r="B6" s="71" t="s">
        <v>5</v>
      </c>
      <c r="C6" s="71" t="s">
        <v>5</v>
      </c>
      <c r="D6" s="71" t="s">
        <v>5</v>
      </c>
      <c r="E6" s="71" t="s">
        <v>5</v>
      </c>
      <c r="F6" s="71" t="s">
        <v>5</v>
      </c>
      <c r="G6" s="71" t="s">
        <v>7</v>
      </c>
      <c r="H6" s="71" t="s">
        <v>7</v>
      </c>
      <c r="I6" s="71" t="s">
        <v>11</v>
      </c>
      <c r="J6" s="71" t="s">
        <v>11</v>
      </c>
      <c r="K6" s="71" t="s">
        <v>11</v>
      </c>
      <c r="L6" s="71" t="s">
        <v>222</v>
      </c>
      <c r="M6" s="71" t="s">
        <v>117</v>
      </c>
      <c r="N6" s="71" t="s">
        <v>117</v>
      </c>
    </row>
    <row r="8" spans="1:31" s="1" customFormat="1" ht="19.5" customHeight="1">
      <c r="A8" s="67" t="s">
        <v>110</v>
      </c>
      <c r="B8" s="150"/>
      <c r="C8" s="151"/>
      <c r="D8" s="152"/>
      <c r="E8" s="150"/>
      <c r="F8" s="152"/>
      <c r="G8" s="150"/>
      <c r="H8" s="152"/>
      <c r="I8" s="169"/>
      <c r="J8" s="150"/>
      <c r="K8" s="151"/>
      <c r="L8" s="151"/>
      <c r="M8" s="151"/>
      <c r="N8" s="152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E8" s="2"/>
    </row>
    <row r="9" spans="1:31" ht="20.149999999999999" customHeight="1">
      <c r="A9" s="8" t="s">
        <v>18</v>
      </c>
      <c r="B9" s="157">
        <v>0</v>
      </c>
      <c r="C9" s="157">
        <v>0</v>
      </c>
      <c r="D9" s="157">
        <v>0</v>
      </c>
      <c r="E9" s="157">
        <v>0</v>
      </c>
      <c r="F9" s="157">
        <v>0</v>
      </c>
      <c r="G9" s="157">
        <v>0</v>
      </c>
      <c r="H9" s="157">
        <v>0</v>
      </c>
      <c r="I9" s="157">
        <v>0</v>
      </c>
      <c r="J9" s="157">
        <v>0</v>
      </c>
      <c r="K9" s="157">
        <v>0</v>
      </c>
      <c r="L9" s="157">
        <v>0</v>
      </c>
      <c r="M9" s="157">
        <v>0</v>
      </c>
      <c r="N9" s="157">
        <v>0</v>
      </c>
      <c r="O9" s="158">
        <v>0</v>
      </c>
      <c r="P9" s="158">
        <v>0</v>
      </c>
      <c r="Q9" s="158">
        <v>0</v>
      </c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</row>
    <row r="10" spans="1:31" ht="20.149999999999999" customHeight="1">
      <c r="A10" s="8" t="s">
        <v>19</v>
      </c>
      <c r="B10" s="157">
        <v>0</v>
      </c>
      <c r="C10" s="157">
        <v>0</v>
      </c>
      <c r="D10" s="157">
        <v>0</v>
      </c>
      <c r="E10" s="157">
        <v>0</v>
      </c>
      <c r="F10" s="157">
        <v>0</v>
      </c>
      <c r="G10" s="157">
        <v>0</v>
      </c>
      <c r="H10" s="157">
        <v>0</v>
      </c>
      <c r="I10" s="157">
        <v>0</v>
      </c>
      <c r="J10" s="157">
        <v>0</v>
      </c>
      <c r="K10" s="157">
        <v>0</v>
      </c>
      <c r="L10" s="157">
        <v>0</v>
      </c>
      <c r="M10" s="157">
        <v>0</v>
      </c>
      <c r="N10" s="157">
        <v>0</v>
      </c>
      <c r="O10" s="158">
        <v>0</v>
      </c>
      <c r="P10" s="158">
        <v>0</v>
      </c>
      <c r="Q10" s="158">
        <v>0</v>
      </c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</row>
    <row r="11" spans="1:31" ht="20.149999999999999" customHeight="1">
      <c r="A11" s="8" t="s">
        <v>20</v>
      </c>
      <c r="B11" s="157">
        <v>0</v>
      </c>
      <c r="C11" s="157">
        <v>17</v>
      </c>
      <c r="D11" s="157">
        <v>17</v>
      </c>
      <c r="E11" s="157">
        <v>0</v>
      </c>
      <c r="F11" s="157">
        <v>17</v>
      </c>
      <c r="G11" s="157">
        <v>0</v>
      </c>
      <c r="H11" s="157">
        <v>19364</v>
      </c>
      <c r="I11" s="157">
        <v>329</v>
      </c>
      <c r="J11" s="157">
        <v>329</v>
      </c>
      <c r="K11" s="157">
        <v>0</v>
      </c>
      <c r="L11" s="157">
        <v>0</v>
      </c>
      <c r="M11" s="157">
        <v>6</v>
      </c>
      <c r="N11" s="157">
        <v>0</v>
      </c>
      <c r="O11" s="158">
        <v>0</v>
      </c>
      <c r="P11" s="158">
        <v>0</v>
      </c>
      <c r="Q11" s="158">
        <v>1</v>
      </c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</row>
    <row r="12" spans="1:31" ht="20.149999999999999" customHeight="1">
      <c r="A12" s="8" t="s">
        <v>21</v>
      </c>
      <c r="B12" s="157">
        <v>1</v>
      </c>
      <c r="C12" s="157">
        <v>0</v>
      </c>
      <c r="D12" s="157">
        <v>1</v>
      </c>
      <c r="E12" s="157">
        <v>1</v>
      </c>
      <c r="F12" s="157">
        <v>0</v>
      </c>
      <c r="G12" s="157">
        <v>7000</v>
      </c>
      <c r="H12" s="157">
        <v>0</v>
      </c>
      <c r="I12" s="157">
        <v>7</v>
      </c>
      <c r="J12" s="157">
        <v>7</v>
      </c>
      <c r="K12" s="157">
        <v>0</v>
      </c>
      <c r="L12" s="157">
        <v>0</v>
      </c>
      <c r="M12" s="157">
        <v>0</v>
      </c>
      <c r="N12" s="157">
        <v>0</v>
      </c>
      <c r="O12" s="158">
        <v>0</v>
      </c>
      <c r="P12" s="158">
        <v>0</v>
      </c>
      <c r="Q12" s="158">
        <v>0</v>
      </c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</row>
    <row r="13" spans="1:31" s="10" customFormat="1" ht="20.149999999999999" customHeight="1">
      <c r="A13" s="54" t="s">
        <v>22</v>
      </c>
      <c r="B13" s="138">
        <f>SUM(B9:B12)</f>
        <v>1</v>
      </c>
      <c r="C13" s="138">
        <f t="shared" ref="C13:F13" si="0">SUM(C9:C12)</f>
        <v>17</v>
      </c>
      <c r="D13" s="138">
        <f t="shared" si="0"/>
        <v>18</v>
      </c>
      <c r="E13" s="138">
        <f t="shared" si="0"/>
        <v>1</v>
      </c>
      <c r="F13" s="138">
        <f t="shared" si="0"/>
        <v>17</v>
      </c>
      <c r="G13" s="169"/>
      <c r="H13" s="169"/>
      <c r="I13" s="138">
        <f t="shared" ref="I13:N13" si="1">SUM(I9:I12)</f>
        <v>336</v>
      </c>
      <c r="J13" s="138">
        <v>424</v>
      </c>
      <c r="K13" s="138">
        <v>0</v>
      </c>
      <c r="L13" s="138">
        <f t="shared" si="1"/>
        <v>0</v>
      </c>
      <c r="M13" s="138">
        <f t="shared" si="1"/>
        <v>6</v>
      </c>
      <c r="N13" s="138">
        <f t="shared" si="1"/>
        <v>0</v>
      </c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E13" s="2"/>
    </row>
    <row r="14" spans="1:31" ht="13.5" customHeight="1">
      <c r="A14" s="5"/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</row>
    <row r="15" spans="1:31" ht="20.149999999999999" customHeight="1">
      <c r="A15" s="67" t="s">
        <v>111</v>
      </c>
      <c r="B15" s="144"/>
      <c r="C15" s="144"/>
      <c r="D15" s="144"/>
      <c r="E15" s="144"/>
      <c r="F15" s="145"/>
      <c r="G15" s="143"/>
      <c r="H15" s="145"/>
      <c r="I15" s="154"/>
      <c r="J15" s="150"/>
      <c r="K15" s="151"/>
      <c r="L15" s="151"/>
      <c r="M15" s="151"/>
      <c r="N15" s="152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</row>
    <row r="16" spans="1:31" ht="20.149999999999999" customHeight="1">
      <c r="A16" s="55" t="s">
        <v>18</v>
      </c>
      <c r="B16" s="157">
        <v>22289</v>
      </c>
      <c r="C16" s="157">
        <v>100</v>
      </c>
      <c r="D16" s="157">
        <v>22389</v>
      </c>
      <c r="E16" s="157">
        <v>21195</v>
      </c>
      <c r="F16" s="157">
        <v>98</v>
      </c>
      <c r="G16" s="157">
        <v>9623</v>
      </c>
      <c r="H16" s="157">
        <v>10652</v>
      </c>
      <c r="I16" s="157">
        <v>205003</v>
      </c>
      <c r="J16" s="157">
        <v>0</v>
      </c>
      <c r="K16" s="157">
        <v>205003</v>
      </c>
      <c r="L16" s="157">
        <v>0</v>
      </c>
      <c r="M16" s="157">
        <v>377</v>
      </c>
      <c r="N16" s="157">
        <v>501</v>
      </c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</row>
    <row r="17" spans="1:33" ht="20.149999999999999" customHeight="1">
      <c r="A17" s="8" t="s">
        <v>19</v>
      </c>
      <c r="B17" s="157">
        <v>2101</v>
      </c>
      <c r="C17" s="157">
        <v>71</v>
      </c>
      <c r="D17" s="157">
        <v>2172</v>
      </c>
      <c r="E17" s="157">
        <v>2041</v>
      </c>
      <c r="F17" s="157">
        <v>64</v>
      </c>
      <c r="G17" s="157">
        <v>4509</v>
      </c>
      <c r="H17" s="157">
        <v>6638</v>
      </c>
      <c r="I17" s="157">
        <v>9628</v>
      </c>
      <c r="J17" s="157">
        <v>0</v>
      </c>
      <c r="K17" s="157">
        <v>9628</v>
      </c>
      <c r="L17" s="157">
        <v>0</v>
      </c>
      <c r="M17" s="157">
        <v>0</v>
      </c>
      <c r="N17" s="157">
        <v>40</v>
      </c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</row>
    <row r="18" spans="1:33" ht="20.149999999999999" customHeight="1">
      <c r="A18" s="8" t="s">
        <v>20</v>
      </c>
      <c r="B18" s="157">
        <v>1951</v>
      </c>
      <c r="C18" s="157">
        <v>2784</v>
      </c>
      <c r="D18" s="157">
        <v>4735</v>
      </c>
      <c r="E18" s="157">
        <v>1826</v>
      </c>
      <c r="F18" s="157">
        <v>2513</v>
      </c>
      <c r="G18" s="157">
        <v>5257</v>
      </c>
      <c r="H18" s="157">
        <v>11808</v>
      </c>
      <c r="I18" s="157">
        <v>39273</v>
      </c>
      <c r="J18" s="157">
        <v>35</v>
      </c>
      <c r="K18" s="157">
        <v>39238</v>
      </c>
      <c r="L18" s="157">
        <v>0</v>
      </c>
      <c r="M18" s="157">
        <v>35</v>
      </c>
      <c r="N18" s="157">
        <v>84</v>
      </c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</row>
    <row r="19" spans="1:33" ht="20.149999999999999" customHeight="1">
      <c r="A19" s="8" t="s">
        <v>21</v>
      </c>
      <c r="B19" s="157">
        <v>26477</v>
      </c>
      <c r="C19" s="157">
        <v>821</v>
      </c>
      <c r="D19" s="157">
        <v>27298</v>
      </c>
      <c r="E19" s="157">
        <v>25187</v>
      </c>
      <c r="F19" s="157">
        <v>757</v>
      </c>
      <c r="G19" s="157">
        <v>6799</v>
      </c>
      <c r="H19" s="157">
        <v>6167</v>
      </c>
      <c r="I19" s="157">
        <v>175915</v>
      </c>
      <c r="J19" s="157">
        <v>0</v>
      </c>
      <c r="K19" s="157">
        <v>175915</v>
      </c>
      <c r="L19" s="157">
        <v>0</v>
      </c>
      <c r="M19" s="157">
        <v>228</v>
      </c>
      <c r="N19" s="157">
        <v>436</v>
      </c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</row>
    <row r="20" spans="1:33" ht="20.149999999999999" customHeight="1">
      <c r="A20" s="54" t="s">
        <v>22</v>
      </c>
      <c r="B20" s="138">
        <f>SUM(B16:B19)</f>
        <v>52818</v>
      </c>
      <c r="C20" s="138">
        <f t="shared" ref="C20" si="2">SUM(C16:C19)</f>
        <v>3776</v>
      </c>
      <c r="D20" s="138">
        <f t="shared" ref="D20" si="3">SUM(D16:D19)</f>
        <v>56594</v>
      </c>
      <c r="E20" s="138">
        <f t="shared" ref="E20" si="4">SUM(E16:E19)</f>
        <v>50249</v>
      </c>
      <c r="F20" s="138">
        <f t="shared" ref="F20" si="5">SUM(F16:F19)</f>
        <v>3432</v>
      </c>
      <c r="G20" s="169"/>
      <c r="H20" s="169"/>
      <c r="I20" s="138">
        <f t="shared" ref="I20:K20" si="6">SUM(I16:I19)</f>
        <v>429819</v>
      </c>
      <c r="J20" s="138">
        <f t="shared" si="6"/>
        <v>35</v>
      </c>
      <c r="K20" s="138">
        <f t="shared" si="6"/>
        <v>429784</v>
      </c>
      <c r="L20" s="138">
        <v>0</v>
      </c>
      <c r="M20" s="138">
        <f t="shared" ref="M20" si="7">SUM(M16:M19)</f>
        <v>640</v>
      </c>
      <c r="N20" s="138">
        <f t="shared" ref="N20" si="8">SUM(N16:N19)</f>
        <v>1061</v>
      </c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</row>
    <row r="21" spans="1:33" ht="14.25" customHeight="1">
      <c r="A21" s="5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</row>
    <row r="22" spans="1:33" ht="20.149999999999999" customHeight="1">
      <c r="A22" s="67" t="s">
        <v>112</v>
      </c>
      <c r="B22" s="144"/>
      <c r="C22" s="144"/>
      <c r="D22" s="144"/>
      <c r="E22" s="144"/>
      <c r="F22" s="145"/>
      <c r="G22" s="170"/>
      <c r="H22" s="172"/>
      <c r="I22" s="154"/>
      <c r="J22" s="154"/>
      <c r="K22" s="154"/>
      <c r="L22" s="154"/>
      <c r="M22" s="154"/>
      <c r="N22" s="154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</row>
    <row r="23" spans="1:33" ht="20.149999999999999" customHeight="1">
      <c r="A23" s="55" t="s">
        <v>18</v>
      </c>
      <c r="B23" s="157">
        <f t="shared" ref="B23:C26" si="9">(B9+B16)</f>
        <v>22289</v>
      </c>
      <c r="C23" s="157">
        <f t="shared" si="9"/>
        <v>100</v>
      </c>
      <c r="D23" s="157">
        <f t="shared" ref="D23:F23" si="10">(D9+D16)</f>
        <v>22389</v>
      </c>
      <c r="E23" s="157">
        <f t="shared" si="10"/>
        <v>21195</v>
      </c>
      <c r="F23" s="157">
        <f t="shared" si="10"/>
        <v>98</v>
      </c>
      <c r="G23" s="169"/>
      <c r="H23" s="169"/>
      <c r="I23" s="157">
        <f t="shared" ref="I23:N23" si="11">(I9+I16)</f>
        <v>205003</v>
      </c>
      <c r="J23" s="157">
        <f t="shared" si="11"/>
        <v>0</v>
      </c>
      <c r="K23" s="157">
        <f t="shared" si="11"/>
        <v>205003</v>
      </c>
      <c r="L23" s="157">
        <f t="shared" si="11"/>
        <v>0</v>
      </c>
      <c r="M23" s="157">
        <f t="shared" si="11"/>
        <v>377</v>
      </c>
      <c r="N23" s="157">
        <f t="shared" si="11"/>
        <v>501</v>
      </c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</row>
    <row r="24" spans="1:33" ht="20.149999999999999" customHeight="1">
      <c r="A24" s="8" t="s">
        <v>19</v>
      </c>
      <c r="B24" s="157">
        <f t="shared" si="9"/>
        <v>2101</v>
      </c>
      <c r="C24" s="157">
        <f t="shared" si="9"/>
        <v>71</v>
      </c>
      <c r="D24" s="157">
        <f t="shared" ref="D24:F24" si="12">(D10+D17)</f>
        <v>2172</v>
      </c>
      <c r="E24" s="157">
        <f t="shared" si="12"/>
        <v>2041</v>
      </c>
      <c r="F24" s="157">
        <f t="shared" si="12"/>
        <v>64</v>
      </c>
      <c r="G24" s="169"/>
      <c r="H24" s="169"/>
      <c r="I24" s="157">
        <f t="shared" ref="I24:N24" si="13">(I10+I17)</f>
        <v>9628</v>
      </c>
      <c r="J24" s="157">
        <f t="shared" si="13"/>
        <v>0</v>
      </c>
      <c r="K24" s="157">
        <f t="shared" si="13"/>
        <v>9628</v>
      </c>
      <c r="L24" s="157">
        <f t="shared" si="13"/>
        <v>0</v>
      </c>
      <c r="M24" s="157">
        <f t="shared" si="13"/>
        <v>0</v>
      </c>
      <c r="N24" s="157">
        <f t="shared" si="13"/>
        <v>40</v>
      </c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</row>
    <row r="25" spans="1:33" ht="20.149999999999999" customHeight="1">
      <c r="A25" s="8" t="s">
        <v>20</v>
      </c>
      <c r="B25" s="157">
        <f t="shared" si="9"/>
        <v>1951</v>
      </c>
      <c r="C25" s="157">
        <f t="shared" si="9"/>
        <v>2801</v>
      </c>
      <c r="D25" s="157">
        <f t="shared" ref="D25:F25" si="14">(D11+D18)</f>
        <v>4752</v>
      </c>
      <c r="E25" s="157">
        <f t="shared" si="14"/>
        <v>1826</v>
      </c>
      <c r="F25" s="157">
        <f t="shared" si="14"/>
        <v>2530</v>
      </c>
      <c r="G25" s="169"/>
      <c r="H25" s="169"/>
      <c r="I25" s="157">
        <f t="shared" ref="I25:N25" si="15">(I11+I18)</f>
        <v>39602</v>
      </c>
      <c r="J25" s="157">
        <f t="shared" si="15"/>
        <v>364</v>
      </c>
      <c r="K25" s="157">
        <f t="shared" si="15"/>
        <v>39238</v>
      </c>
      <c r="L25" s="157">
        <f t="shared" si="15"/>
        <v>0</v>
      </c>
      <c r="M25" s="157">
        <f t="shared" si="15"/>
        <v>41</v>
      </c>
      <c r="N25" s="157">
        <f t="shared" si="15"/>
        <v>84</v>
      </c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</row>
    <row r="26" spans="1:33" ht="20.149999999999999" customHeight="1">
      <c r="A26" s="8" t="s">
        <v>21</v>
      </c>
      <c r="B26" s="157">
        <f t="shared" si="9"/>
        <v>26478</v>
      </c>
      <c r="C26" s="157">
        <f t="shared" si="9"/>
        <v>821</v>
      </c>
      <c r="D26" s="157">
        <f t="shared" ref="D26:F26" si="16">(D12+D19)</f>
        <v>27299</v>
      </c>
      <c r="E26" s="157">
        <f t="shared" si="16"/>
        <v>25188</v>
      </c>
      <c r="F26" s="157">
        <f t="shared" si="16"/>
        <v>757</v>
      </c>
      <c r="G26" s="169"/>
      <c r="H26" s="169"/>
      <c r="I26" s="157">
        <f t="shared" ref="I26:N26" si="17">(I12+I19)</f>
        <v>175922</v>
      </c>
      <c r="J26" s="157">
        <f t="shared" si="17"/>
        <v>7</v>
      </c>
      <c r="K26" s="157">
        <f t="shared" si="17"/>
        <v>175915</v>
      </c>
      <c r="L26" s="157">
        <f t="shared" si="17"/>
        <v>0</v>
      </c>
      <c r="M26" s="157">
        <f t="shared" si="17"/>
        <v>228</v>
      </c>
      <c r="N26" s="157">
        <f t="shared" si="17"/>
        <v>436</v>
      </c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</row>
    <row r="27" spans="1:33" ht="20.149999999999999" customHeight="1">
      <c r="A27" s="54" t="s">
        <v>22</v>
      </c>
      <c r="B27" s="138">
        <f>SUM(B23:B26)</f>
        <v>52819</v>
      </c>
      <c r="C27" s="138">
        <f t="shared" ref="C27:F27" si="18">SUM(C23:C26)</f>
        <v>3793</v>
      </c>
      <c r="D27" s="138">
        <f t="shared" si="18"/>
        <v>56612</v>
      </c>
      <c r="E27" s="138">
        <f t="shared" si="18"/>
        <v>50250</v>
      </c>
      <c r="F27" s="138">
        <f t="shared" si="18"/>
        <v>3449</v>
      </c>
      <c r="G27" s="169"/>
      <c r="H27" s="169"/>
      <c r="I27" s="138">
        <f t="shared" ref="I27:N27" si="19">SUM(I23:I26)</f>
        <v>430155</v>
      </c>
      <c r="J27" s="138">
        <f t="shared" si="19"/>
        <v>371</v>
      </c>
      <c r="K27" s="138">
        <f t="shared" si="19"/>
        <v>429784</v>
      </c>
      <c r="L27" s="138">
        <f t="shared" si="19"/>
        <v>0</v>
      </c>
      <c r="M27" s="138">
        <f t="shared" si="19"/>
        <v>646</v>
      </c>
      <c r="N27" s="138">
        <f t="shared" si="19"/>
        <v>1061</v>
      </c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</row>
    <row r="28" spans="1:33" ht="20.149999999999999" customHeight="1">
      <c r="A28" s="4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</row>
    <row r="29" spans="1:33" s="3" customFormat="1" ht="19.5" customHeight="1">
      <c r="A29" s="67" t="s">
        <v>113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94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G29" s="2"/>
    </row>
    <row r="30" spans="1:33" ht="22.5" customHeight="1">
      <c r="A30" s="299" t="s">
        <v>239</v>
      </c>
      <c r="B30" s="301" t="s">
        <v>218</v>
      </c>
      <c r="C30" s="301"/>
      <c r="D30" s="301"/>
      <c r="E30" s="302"/>
      <c r="F30" s="295" t="s">
        <v>219</v>
      </c>
      <c r="G30" s="296"/>
      <c r="H30" s="296"/>
      <c r="I30" s="297"/>
      <c r="J30" s="292" t="s">
        <v>220</v>
      </c>
      <c r="K30" s="293"/>
      <c r="L30" s="293"/>
      <c r="M30" s="294"/>
      <c r="N30" s="187"/>
      <c r="O30" s="18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</row>
    <row r="31" spans="1:33" ht="20.149999999999999" customHeight="1">
      <c r="A31" s="300"/>
      <c r="B31" s="189" t="s">
        <v>193</v>
      </c>
      <c r="C31" s="190" t="s">
        <v>194</v>
      </c>
      <c r="D31" s="190" t="s">
        <v>195</v>
      </c>
      <c r="E31" s="191" t="s">
        <v>114</v>
      </c>
      <c r="F31" s="190" t="s">
        <v>193</v>
      </c>
      <c r="G31" s="190" t="s">
        <v>194</v>
      </c>
      <c r="H31" s="190" t="s">
        <v>195</v>
      </c>
      <c r="I31" s="191" t="s">
        <v>114</v>
      </c>
      <c r="J31" s="190" t="s">
        <v>193</v>
      </c>
      <c r="K31" s="190" t="s">
        <v>194</v>
      </c>
      <c r="L31" s="190" t="s">
        <v>195</v>
      </c>
      <c r="M31" s="191" t="s">
        <v>114</v>
      </c>
      <c r="N31" s="187"/>
      <c r="O31" s="18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33" s="57" customFormat="1" ht="20.149999999999999" customHeight="1">
      <c r="A32" s="55" t="s">
        <v>18</v>
      </c>
      <c r="B32" s="159">
        <v>1451797</v>
      </c>
      <c r="C32" s="159">
        <v>263035</v>
      </c>
      <c r="D32" s="159">
        <v>114346</v>
      </c>
      <c r="E32" s="138">
        <f>SUM(B32:D32)</f>
        <v>1829178</v>
      </c>
      <c r="F32" s="159">
        <v>0</v>
      </c>
      <c r="G32" s="159">
        <v>0</v>
      </c>
      <c r="H32" s="159">
        <v>0</v>
      </c>
      <c r="I32" s="138">
        <v>0</v>
      </c>
      <c r="J32" s="159">
        <v>74527</v>
      </c>
      <c r="K32" s="159">
        <v>10906</v>
      </c>
      <c r="L32" s="159">
        <v>2726</v>
      </c>
      <c r="M32" s="138">
        <f>SUM(J32:L32)</f>
        <v>88159</v>
      </c>
      <c r="N32" s="16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</row>
    <row r="33" spans="1:33" s="57" customFormat="1" ht="20.149999999999999" customHeight="1">
      <c r="A33" s="8" t="s">
        <v>19</v>
      </c>
      <c r="B33" s="159">
        <v>17628</v>
      </c>
      <c r="C33" s="159">
        <v>32116</v>
      </c>
      <c r="D33" s="159">
        <v>10717</v>
      </c>
      <c r="E33" s="138">
        <f t="shared" ref="E33:E36" si="20">SUM(B33:D33)</f>
        <v>60461</v>
      </c>
      <c r="F33" s="159">
        <v>0</v>
      </c>
      <c r="G33" s="159">
        <v>0</v>
      </c>
      <c r="H33" s="159">
        <v>0</v>
      </c>
      <c r="I33" s="138">
        <v>0</v>
      </c>
      <c r="J33" s="159">
        <v>57</v>
      </c>
      <c r="K33" s="159">
        <v>85</v>
      </c>
      <c r="L33" s="159">
        <v>0</v>
      </c>
      <c r="M33" s="138">
        <f t="shared" ref="M33:M36" si="21">SUM(J33:L33)</f>
        <v>142</v>
      </c>
      <c r="N33" s="16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</row>
    <row r="34" spans="1:33" s="57" customFormat="1" ht="20.149999999999999" customHeight="1">
      <c r="A34" s="8" t="s">
        <v>20</v>
      </c>
      <c r="B34" s="159">
        <v>65452</v>
      </c>
      <c r="C34" s="159">
        <v>45846</v>
      </c>
      <c r="D34" s="159">
        <v>11462</v>
      </c>
      <c r="E34" s="138">
        <f t="shared" si="20"/>
        <v>122760</v>
      </c>
      <c r="F34" s="157">
        <v>0</v>
      </c>
      <c r="G34" s="157">
        <v>0</v>
      </c>
      <c r="H34" s="157">
        <v>0</v>
      </c>
      <c r="I34" s="138">
        <v>0</v>
      </c>
      <c r="J34" s="159">
        <v>7472</v>
      </c>
      <c r="K34" s="159">
        <v>498</v>
      </c>
      <c r="L34" s="159">
        <v>125</v>
      </c>
      <c r="M34" s="138">
        <f t="shared" si="21"/>
        <v>8095</v>
      </c>
      <c r="N34" s="16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</row>
    <row r="35" spans="1:33" s="57" customFormat="1" ht="20.149999999999999" customHeight="1">
      <c r="A35" s="8" t="s">
        <v>21</v>
      </c>
      <c r="B35" s="159">
        <v>575633</v>
      </c>
      <c r="C35" s="159">
        <v>258963</v>
      </c>
      <c r="D35" s="159">
        <v>19492</v>
      </c>
      <c r="E35" s="138">
        <f t="shared" si="20"/>
        <v>854088</v>
      </c>
      <c r="F35" s="157">
        <v>0</v>
      </c>
      <c r="G35" s="157">
        <v>0</v>
      </c>
      <c r="H35" s="157">
        <v>0</v>
      </c>
      <c r="I35" s="138">
        <v>0</v>
      </c>
      <c r="J35" s="159">
        <v>18029</v>
      </c>
      <c r="K35" s="159">
        <v>8651</v>
      </c>
      <c r="L35" s="159">
        <v>389</v>
      </c>
      <c r="M35" s="138">
        <f t="shared" si="21"/>
        <v>27069</v>
      </c>
      <c r="N35" s="16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</row>
    <row r="36" spans="1:33" s="10" customFormat="1" ht="20.149999999999999" customHeight="1">
      <c r="A36" s="54" t="s">
        <v>22</v>
      </c>
      <c r="B36" s="138">
        <f>SUM(B32:B35)</f>
        <v>2110510</v>
      </c>
      <c r="C36" s="138">
        <f t="shared" ref="C36" si="22">SUM(C32:C35)</f>
        <v>599960</v>
      </c>
      <c r="D36" s="138">
        <f t="shared" ref="D36" si="23">SUM(D32:D35)</f>
        <v>156017</v>
      </c>
      <c r="E36" s="138">
        <f t="shared" si="20"/>
        <v>2866487</v>
      </c>
      <c r="F36" s="138">
        <f>SUM(F32:F35)</f>
        <v>0</v>
      </c>
      <c r="G36" s="138">
        <f t="shared" ref="G36" si="24">SUM(G32:G35)</f>
        <v>0</v>
      </c>
      <c r="H36" s="138">
        <f t="shared" ref="H36" si="25">SUM(H32:H35)</f>
        <v>0</v>
      </c>
      <c r="I36" s="138">
        <f t="shared" ref="I36" si="26">SUM(I32:I35)</f>
        <v>0</v>
      </c>
      <c r="J36" s="138">
        <f>SUM(J32:J35)</f>
        <v>100085</v>
      </c>
      <c r="K36" s="138">
        <f t="shared" ref="K36" si="27">SUM(K32:K35)</f>
        <v>20140</v>
      </c>
      <c r="L36" s="138">
        <f t="shared" ref="L36" si="28">SUM(L32:L35)</f>
        <v>3240</v>
      </c>
      <c r="M36" s="138">
        <f t="shared" si="21"/>
        <v>123465</v>
      </c>
      <c r="N36" s="162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</row>
    <row r="37" spans="1:33" s="10" customFormat="1" ht="13.5" customHeight="1">
      <c r="A37" s="4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93"/>
      <c r="N37" s="193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</row>
    <row r="38" spans="1:33" ht="22.5" customHeight="1">
      <c r="A38" s="299" t="s">
        <v>239</v>
      </c>
      <c r="B38" s="292" t="s">
        <v>240</v>
      </c>
      <c r="C38" s="293"/>
      <c r="D38" s="293"/>
      <c r="E38" s="294"/>
      <c r="F38" s="295" t="s">
        <v>192</v>
      </c>
      <c r="G38" s="296"/>
      <c r="H38" s="296"/>
      <c r="I38" s="297"/>
      <c r="J38" s="308"/>
      <c r="K38" s="309"/>
      <c r="L38" s="309"/>
      <c r="M38" s="309"/>
      <c r="N38" s="187"/>
      <c r="O38" s="18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</row>
    <row r="39" spans="1:33" ht="20.149999999999999" customHeight="1">
      <c r="A39" s="300"/>
      <c r="B39" s="190" t="s">
        <v>193</v>
      </c>
      <c r="C39" s="190" t="s">
        <v>194</v>
      </c>
      <c r="D39" s="190" t="s">
        <v>195</v>
      </c>
      <c r="E39" s="191" t="s">
        <v>114</v>
      </c>
      <c r="F39" s="190" t="s">
        <v>193</v>
      </c>
      <c r="G39" s="190" t="s">
        <v>194</v>
      </c>
      <c r="H39" s="190" t="s">
        <v>195</v>
      </c>
      <c r="I39" s="191" t="s">
        <v>114</v>
      </c>
      <c r="J39" s="194"/>
      <c r="K39" s="176"/>
      <c r="L39" s="176"/>
      <c r="M39" s="187"/>
      <c r="N39" s="187"/>
      <c r="O39" s="18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</row>
    <row r="40" spans="1:33" s="57" customFormat="1" ht="20.149999999999999" customHeight="1">
      <c r="A40" s="8" t="s">
        <v>18</v>
      </c>
      <c r="B40" s="159">
        <v>140476</v>
      </c>
      <c r="C40" s="159">
        <v>19391</v>
      </c>
      <c r="D40" s="159">
        <v>8311</v>
      </c>
      <c r="E40" s="138">
        <f>SUM(B40:D40)</f>
        <v>168178</v>
      </c>
      <c r="F40" s="159">
        <f>B32+B40+J32</f>
        <v>1666800</v>
      </c>
      <c r="G40" s="159">
        <f>C32+G32+K32+C40</f>
        <v>293332</v>
      </c>
      <c r="H40" s="159">
        <f>D32+H32+L32+D40</f>
        <v>125383</v>
      </c>
      <c r="I40" s="138">
        <f>E32+I32+M32+E40</f>
        <v>2085515</v>
      </c>
      <c r="J40" s="195"/>
      <c r="K40" s="193"/>
      <c r="L40" s="193"/>
      <c r="M40" s="193"/>
      <c r="N40" s="193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</row>
    <row r="41" spans="1:33" s="57" customFormat="1" ht="20.149999999999999" customHeight="1">
      <c r="A41" s="8" t="s">
        <v>19</v>
      </c>
      <c r="B41" s="159">
        <v>1216</v>
      </c>
      <c r="C41" s="159">
        <v>4691</v>
      </c>
      <c r="D41" s="159">
        <v>0</v>
      </c>
      <c r="E41" s="138">
        <f t="shared" ref="E41:E44" si="29">SUM(B41:D41)</f>
        <v>5907</v>
      </c>
      <c r="F41" s="159">
        <f t="shared" ref="F41:F44" si="30">B33+B41+J33</f>
        <v>18901</v>
      </c>
      <c r="G41" s="159">
        <f t="shared" ref="G41:I41" si="31">C33+G33+K33+C41</f>
        <v>36892</v>
      </c>
      <c r="H41" s="159">
        <f t="shared" si="31"/>
        <v>10717</v>
      </c>
      <c r="I41" s="138">
        <f t="shared" si="31"/>
        <v>66510</v>
      </c>
      <c r="J41" s="195"/>
      <c r="K41" s="193"/>
      <c r="L41" s="193"/>
      <c r="M41" s="193"/>
      <c r="N41" s="193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</row>
    <row r="42" spans="1:33" s="57" customFormat="1" ht="20.149999999999999" customHeight="1">
      <c r="A42" s="8" t="s">
        <v>20</v>
      </c>
      <c r="B42" s="159">
        <v>4744</v>
      </c>
      <c r="C42" s="159">
        <v>566</v>
      </c>
      <c r="D42" s="159">
        <v>141</v>
      </c>
      <c r="E42" s="138">
        <f t="shared" si="29"/>
        <v>5451</v>
      </c>
      <c r="F42" s="159">
        <f t="shared" si="30"/>
        <v>77668</v>
      </c>
      <c r="G42" s="159">
        <f t="shared" ref="G42:I42" si="32">C34+G34+K34+C42</f>
        <v>46910</v>
      </c>
      <c r="H42" s="159">
        <f t="shared" si="32"/>
        <v>11728</v>
      </c>
      <c r="I42" s="138">
        <f t="shared" si="32"/>
        <v>136306</v>
      </c>
      <c r="J42" s="195"/>
      <c r="K42" s="193"/>
      <c r="L42" s="193"/>
      <c r="M42" s="193"/>
      <c r="N42" s="193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</row>
    <row r="43" spans="1:33" s="57" customFormat="1" ht="20.149999999999999" customHeight="1">
      <c r="A43" s="8" t="s">
        <v>21</v>
      </c>
      <c r="B43" s="159">
        <v>53197</v>
      </c>
      <c r="C43" s="159">
        <v>24656</v>
      </c>
      <c r="D43" s="159">
        <v>1856</v>
      </c>
      <c r="E43" s="138">
        <f t="shared" si="29"/>
        <v>79709</v>
      </c>
      <c r="F43" s="159">
        <f t="shared" si="30"/>
        <v>646859</v>
      </c>
      <c r="G43" s="159">
        <f t="shared" ref="G43:I43" si="33">C35+G35+K35+C43</f>
        <v>292270</v>
      </c>
      <c r="H43" s="159">
        <f t="shared" si="33"/>
        <v>21737</v>
      </c>
      <c r="I43" s="138">
        <f t="shared" si="33"/>
        <v>960866</v>
      </c>
      <c r="J43" s="195"/>
      <c r="K43" s="193"/>
      <c r="L43" s="193"/>
      <c r="M43" s="193"/>
      <c r="N43" s="193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</row>
    <row r="44" spans="1:33" s="10" customFormat="1" ht="20.149999999999999" customHeight="1">
      <c r="A44" s="54" t="s">
        <v>22</v>
      </c>
      <c r="B44" s="138">
        <f>SUM(B40:B43)</f>
        <v>199633</v>
      </c>
      <c r="C44" s="138">
        <f t="shared" ref="C44" si="34">SUM(C40:C43)</f>
        <v>49304</v>
      </c>
      <c r="D44" s="138">
        <f t="shared" ref="D44" si="35">SUM(D40:D43)</f>
        <v>10308</v>
      </c>
      <c r="E44" s="138">
        <f t="shared" si="29"/>
        <v>259245</v>
      </c>
      <c r="F44" s="138">
        <f t="shared" si="30"/>
        <v>2410228</v>
      </c>
      <c r="G44" s="138">
        <f t="shared" ref="G44:I44" si="36">C36+G36+K36+C44</f>
        <v>669404</v>
      </c>
      <c r="H44" s="138">
        <f t="shared" si="36"/>
        <v>169565</v>
      </c>
      <c r="I44" s="138">
        <f t="shared" si="36"/>
        <v>3249197</v>
      </c>
      <c r="J44" s="196"/>
      <c r="K44" s="162"/>
      <c r="L44" s="162"/>
      <c r="M44" s="193"/>
      <c r="N44" s="193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</row>
    <row r="45" spans="1:33" s="10" customFormat="1" ht="17.25" customHeight="1">
      <c r="A45" s="226"/>
      <c r="B45" s="227"/>
      <c r="C45" s="227"/>
      <c r="D45" s="227"/>
      <c r="E45" s="227"/>
      <c r="F45" s="227"/>
      <c r="G45" s="162"/>
      <c r="H45" s="162"/>
      <c r="I45" s="162"/>
      <c r="J45" s="162"/>
      <c r="K45" s="162"/>
      <c r="L45" s="162"/>
      <c r="M45" s="193"/>
      <c r="N45" s="193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</row>
    <row r="46" spans="1:33" s="80" customFormat="1" ht="19.5" customHeight="1">
      <c r="A46" s="67" t="s">
        <v>115</v>
      </c>
      <c r="B46" s="174"/>
      <c r="C46" s="174"/>
      <c r="D46" s="174"/>
      <c r="E46" s="174"/>
      <c r="F46" s="175"/>
      <c r="G46" s="199"/>
      <c r="H46" s="199"/>
      <c r="I46" s="192"/>
      <c r="J46" s="192"/>
      <c r="K46" s="192"/>
      <c r="L46" s="199"/>
      <c r="M46" s="199"/>
      <c r="N46" s="199"/>
      <c r="O46" s="199"/>
      <c r="P46" s="199"/>
      <c r="Q46" s="199"/>
      <c r="R46" s="199"/>
      <c r="S46" s="199"/>
      <c r="T46" s="199"/>
      <c r="U46" s="200"/>
      <c r="V46" s="200"/>
      <c r="W46" s="200"/>
      <c r="X46" s="200"/>
      <c r="Y46" s="200"/>
      <c r="Z46" s="200"/>
      <c r="AA46" s="200"/>
      <c r="AB46" s="200"/>
      <c r="AC46" s="200"/>
    </row>
    <row r="47" spans="1:33" s="84" customFormat="1" ht="19.5" customHeight="1">
      <c r="A47" s="285" t="s">
        <v>241</v>
      </c>
      <c r="B47" s="221" t="s">
        <v>200</v>
      </c>
      <c r="C47" s="222" t="s">
        <v>196</v>
      </c>
      <c r="D47" s="222" t="s">
        <v>196</v>
      </c>
      <c r="E47" s="222" t="s">
        <v>248</v>
      </c>
      <c r="F47" s="223" t="s">
        <v>114</v>
      </c>
      <c r="G47" s="199"/>
      <c r="H47" s="184"/>
      <c r="I47" s="192"/>
      <c r="J47" s="192"/>
      <c r="K47" s="192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G47" s="80"/>
    </row>
    <row r="48" spans="1:33" s="84" customFormat="1" ht="20.149999999999999" customHeight="1">
      <c r="A48" s="286"/>
      <c r="B48" s="224"/>
      <c r="C48" s="224" t="s">
        <v>197</v>
      </c>
      <c r="D48" s="224" t="s">
        <v>198</v>
      </c>
      <c r="E48" s="224" t="s">
        <v>199</v>
      </c>
      <c r="F48" s="225"/>
      <c r="G48" s="199"/>
      <c r="H48" s="199"/>
      <c r="I48" s="192"/>
      <c r="J48" s="192"/>
      <c r="K48" s="192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G48" s="80"/>
    </row>
    <row r="49" spans="1:29" s="57" customFormat="1" ht="20.149999999999999" customHeight="1">
      <c r="A49" s="8" t="s">
        <v>18</v>
      </c>
      <c r="B49" s="159">
        <v>500</v>
      </c>
      <c r="C49" s="159">
        <v>0</v>
      </c>
      <c r="D49" s="159">
        <v>0</v>
      </c>
      <c r="E49" s="159">
        <v>0</v>
      </c>
      <c r="F49" s="183">
        <f>SUM(B49:E49)</f>
        <v>500</v>
      </c>
      <c r="G49" s="192"/>
      <c r="H49" s="201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</row>
    <row r="50" spans="1:29" s="57" customFormat="1" ht="20.149999999999999" customHeight="1">
      <c r="A50" s="8" t="s">
        <v>19</v>
      </c>
      <c r="B50" s="159">
        <v>0</v>
      </c>
      <c r="C50" s="159">
        <v>0</v>
      </c>
      <c r="D50" s="159">
        <v>0</v>
      </c>
      <c r="E50" s="159">
        <v>0</v>
      </c>
      <c r="F50" s="183">
        <f t="shared" ref="F50:F53" si="37">SUM(B50:E50)</f>
        <v>0</v>
      </c>
      <c r="G50" s="192"/>
      <c r="H50" s="201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</row>
    <row r="51" spans="1:29" s="57" customFormat="1" ht="20.149999999999999" customHeight="1">
      <c r="A51" s="8" t="s">
        <v>20</v>
      </c>
      <c r="B51" s="159">
        <v>0</v>
      </c>
      <c r="C51" s="159">
        <v>0</v>
      </c>
      <c r="D51" s="159">
        <v>0</v>
      </c>
      <c r="E51" s="159">
        <v>0</v>
      </c>
      <c r="F51" s="183">
        <f t="shared" si="37"/>
        <v>0</v>
      </c>
      <c r="G51" s="192"/>
      <c r="H51" s="201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</row>
    <row r="52" spans="1:29" s="57" customFormat="1" ht="20.149999999999999" customHeight="1">
      <c r="A52" s="8" t="s">
        <v>21</v>
      </c>
      <c r="B52" s="159">
        <v>0</v>
      </c>
      <c r="C52" s="159">
        <v>0</v>
      </c>
      <c r="D52" s="159">
        <v>0</v>
      </c>
      <c r="E52" s="159">
        <v>0</v>
      </c>
      <c r="F52" s="183">
        <f t="shared" si="37"/>
        <v>0</v>
      </c>
      <c r="G52" s="192"/>
      <c r="H52" s="201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</row>
    <row r="53" spans="1:29" s="57" customFormat="1" ht="20.149999999999999" customHeight="1">
      <c r="A53" s="54" t="s">
        <v>22</v>
      </c>
      <c r="B53" s="138">
        <f>SUM(B49:B52)</f>
        <v>500</v>
      </c>
      <c r="C53" s="138">
        <f t="shared" ref="C53" si="38">SUM(C49:C52)</f>
        <v>0</v>
      </c>
      <c r="D53" s="138">
        <f t="shared" ref="D53" si="39">SUM(D49:D52)</f>
        <v>0</v>
      </c>
      <c r="E53" s="138">
        <f t="shared" ref="E53:F53" si="40">SUM(E49:E52)</f>
        <v>0</v>
      </c>
      <c r="F53" s="183">
        <f t="shared" si="37"/>
        <v>500</v>
      </c>
      <c r="G53" s="192"/>
      <c r="H53" s="201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  <c r="AC53" s="192"/>
    </row>
    <row r="54" spans="1:29" s="80" customFormat="1" ht="20.149999999999999" customHeight="1">
      <c r="A54" s="57"/>
      <c r="B54" s="173"/>
      <c r="C54" s="173"/>
      <c r="D54" s="173"/>
      <c r="E54" s="173"/>
      <c r="F54" s="173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</row>
    <row r="55" spans="1:29" s="80" customFormat="1" ht="20.149999999999999" customHeight="1">
      <c r="A55" s="23"/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</row>
    <row r="56" spans="1:29" s="80" customFormat="1" ht="20.149999999999999" customHeight="1"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</row>
    <row r="57" spans="1:29" s="80" customFormat="1" ht="20.149999999999999" customHeight="1">
      <c r="B57" s="200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</row>
    <row r="58" spans="1:29" s="80" customFormat="1" ht="20.149999999999999" customHeight="1"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  <c r="AA58" s="200"/>
      <c r="AB58" s="200"/>
      <c r="AC58" s="200"/>
    </row>
    <row r="59" spans="1:29" s="80" customFormat="1" ht="20.149999999999999" customHeight="1"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</row>
    <row r="60" spans="1:29" s="80" customFormat="1" ht="20.149999999999999" customHeight="1">
      <c r="B60" s="200"/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00"/>
      <c r="AC60" s="200"/>
    </row>
    <row r="61" spans="1:29" s="80" customFormat="1" ht="20.149999999999999" customHeight="1">
      <c r="B61" s="200"/>
      <c r="C61" s="200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  <c r="Z61" s="200"/>
      <c r="AA61" s="200"/>
      <c r="AB61" s="200"/>
      <c r="AC61" s="200"/>
    </row>
    <row r="62" spans="1:29" s="80" customFormat="1" ht="20.149999999999999" customHeight="1">
      <c r="B62" s="200"/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</row>
    <row r="63" spans="1:29" s="80" customFormat="1" ht="20.149999999999999" customHeight="1">
      <c r="B63" s="200"/>
      <c r="C63" s="200"/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  <c r="Z63" s="200"/>
      <c r="AA63" s="200"/>
      <c r="AB63" s="200"/>
      <c r="AC63" s="200"/>
    </row>
    <row r="64" spans="1:29" s="80" customFormat="1" ht="20.149999999999999" customHeight="1">
      <c r="B64" s="200"/>
      <c r="C64" s="200"/>
      <c r="D64" s="200"/>
      <c r="E64" s="200"/>
      <c r="F64" s="20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  <c r="X64" s="200"/>
      <c r="Y64" s="200"/>
      <c r="Z64" s="200"/>
      <c r="AA64" s="200"/>
      <c r="AB64" s="200"/>
      <c r="AC64" s="200"/>
    </row>
    <row r="65" spans="2:29" s="80" customFormat="1" ht="20.149999999999999" customHeight="1">
      <c r="B65" s="200"/>
      <c r="C65" s="200"/>
      <c r="D65" s="200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  <c r="AA65" s="200"/>
      <c r="AB65" s="200"/>
      <c r="AC65" s="200"/>
    </row>
    <row r="66" spans="2:29" s="80" customFormat="1" ht="20.149999999999999" customHeight="1">
      <c r="B66" s="200"/>
      <c r="C66" s="200"/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200"/>
      <c r="AA66" s="200"/>
      <c r="AB66" s="200"/>
      <c r="AC66" s="200"/>
    </row>
    <row r="67" spans="2:29" s="80" customFormat="1" ht="20.149999999999999" customHeight="1">
      <c r="B67" s="200"/>
      <c r="C67" s="200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200"/>
      <c r="AA67" s="200"/>
      <c r="AB67" s="200"/>
      <c r="AC67" s="200"/>
    </row>
    <row r="68" spans="2:29" s="80" customFormat="1" ht="20.149999999999999" customHeight="1">
      <c r="B68" s="200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00"/>
      <c r="Y68" s="200"/>
      <c r="Z68" s="200"/>
      <c r="AA68" s="200"/>
      <c r="AB68" s="200"/>
      <c r="AC68" s="200"/>
    </row>
    <row r="69" spans="2:29" ht="20.149999999999999" customHeight="1"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  <c r="AC69" s="158"/>
    </row>
    <row r="70" spans="2:29" ht="20.149999999999999" customHeight="1"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58"/>
    </row>
    <row r="71" spans="2:29" ht="20.149999999999999" customHeight="1"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158"/>
    </row>
    <row r="72" spans="2:29" ht="20.149999999999999" customHeight="1"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</row>
    <row r="73" spans="2:29" ht="20.149999999999999" customHeight="1"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</row>
    <row r="74" spans="2:29" ht="20.149999999999999" customHeight="1"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</row>
    <row r="75" spans="2:29" ht="20.149999999999999" customHeight="1"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</row>
    <row r="76" spans="2:29" ht="20.149999999999999" customHeight="1"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</row>
    <row r="77" spans="2:29" ht="20.149999999999999" customHeight="1"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</row>
    <row r="78" spans="2:29" ht="20.149999999999999" customHeight="1"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</row>
    <row r="79" spans="2:29" ht="20.149999999999999" customHeight="1"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</row>
    <row r="80" spans="2:29" ht="20.149999999999999" customHeight="1"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</row>
    <row r="81" spans="2:29" ht="20.149999999999999" customHeight="1"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</row>
    <row r="82" spans="2:29" ht="20.149999999999999" customHeight="1"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  <c r="AC82" s="158"/>
    </row>
    <row r="83" spans="2:29" ht="20.149999999999999" customHeight="1"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</row>
    <row r="84" spans="2:29" ht="20.149999999999999" customHeight="1"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</row>
    <row r="85" spans="2:29" ht="20.149999999999999" customHeight="1"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</row>
    <row r="86" spans="2:29" ht="20.149999999999999" customHeight="1"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</row>
    <row r="87" spans="2:29" ht="20.149999999999999" customHeight="1"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  <c r="AC87" s="158"/>
    </row>
    <row r="88" spans="2:29" ht="20.149999999999999" customHeight="1"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</row>
    <row r="89" spans="2:29" ht="20.149999999999999" customHeight="1"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  <c r="AC89" s="158"/>
    </row>
    <row r="90" spans="2:29" ht="20.149999999999999" customHeight="1"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  <c r="AC90" s="158"/>
    </row>
    <row r="91" spans="2:29" ht="20.149999999999999" customHeight="1"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  <c r="AC91" s="158"/>
    </row>
    <row r="92" spans="2:29" ht="20.149999999999999" customHeight="1"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</row>
    <row r="93" spans="2:29" ht="20.149999999999999" customHeight="1"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</row>
    <row r="94" spans="2:29" ht="20.149999999999999" customHeight="1"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</row>
    <row r="95" spans="2:29" ht="20.149999999999999" customHeight="1"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</row>
    <row r="96" spans="2:29" ht="20.149999999999999" customHeight="1"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8"/>
      <c r="AA96" s="158"/>
      <c r="AB96" s="158"/>
      <c r="AC96" s="158"/>
    </row>
    <row r="97" spans="2:29" ht="20.149999999999999" customHeight="1"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8"/>
      <c r="S97" s="158"/>
      <c r="T97" s="158"/>
      <c r="U97" s="158"/>
      <c r="V97" s="158"/>
      <c r="W97" s="158"/>
      <c r="X97" s="158"/>
      <c r="Y97" s="158"/>
      <c r="Z97" s="158"/>
      <c r="AA97" s="158"/>
      <c r="AB97" s="158"/>
      <c r="AC97" s="158"/>
    </row>
    <row r="98" spans="2:29" ht="20.149999999999999" customHeight="1">
      <c r="B98" s="158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58"/>
      <c r="Z98" s="158"/>
      <c r="AA98" s="158"/>
      <c r="AB98" s="158"/>
      <c r="AC98" s="158"/>
    </row>
    <row r="99" spans="2:29" ht="20.149999999999999" customHeight="1"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Z99" s="158"/>
      <c r="AA99" s="158"/>
      <c r="AB99" s="158"/>
      <c r="AC99" s="158"/>
    </row>
    <row r="100" spans="2:29" ht="20.149999999999999" customHeight="1"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Z100" s="158"/>
      <c r="AA100" s="158"/>
      <c r="AB100" s="158"/>
      <c r="AC100" s="158"/>
    </row>
    <row r="101" spans="2:29" ht="20.149999999999999" customHeight="1"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8"/>
      <c r="AC101" s="158"/>
    </row>
    <row r="102" spans="2:29" ht="20.149999999999999" customHeight="1"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58"/>
      <c r="Z102" s="158"/>
      <c r="AA102" s="158"/>
      <c r="AB102" s="158"/>
      <c r="AC102" s="158"/>
    </row>
    <row r="103" spans="2:29" ht="20.149999999999999" customHeight="1"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  <c r="R103" s="158"/>
      <c r="S103" s="158"/>
      <c r="T103" s="158"/>
      <c r="U103" s="158"/>
      <c r="V103" s="158"/>
      <c r="W103" s="158"/>
      <c r="X103" s="158"/>
      <c r="Y103" s="158"/>
      <c r="Z103" s="158"/>
      <c r="AA103" s="158"/>
      <c r="AB103" s="158"/>
      <c r="AC103" s="158"/>
    </row>
    <row r="104" spans="2:29" ht="20.149999999999999" customHeight="1"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  <c r="V104" s="158"/>
      <c r="W104" s="158"/>
      <c r="X104" s="158"/>
      <c r="Y104" s="158"/>
      <c r="Z104" s="158"/>
      <c r="AA104" s="158"/>
      <c r="AB104" s="158"/>
      <c r="AC104" s="158"/>
    </row>
    <row r="105" spans="2:29" ht="20.149999999999999" customHeight="1"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  <c r="V105" s="158"/>
      <c r="W105" s="158"/>
      <c r="X105" s="158"/>
      <c r="Y105" s="158"/>
      <c r="Z105" s="158"/>
      <c r="AA105" s="158"/>
      <c r="AB105" s="158"/>
      <c r="AC105" s="158"/>
    </row>
    <row r="106" spans="2:29" ht="20.149999999999999" customHeight="1"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</row>
    <row r="107" spans="2:29" ht="20.149999999999999" customHeight="1">
      <c r="B107" s="158"/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  <c r="R107" s="158"/>
      <c r="S107" s="158"/>
      <c r="T107" s="158"/>
      <c r="U107" s="158"/>
      <c r="V107" s="158"/>
      <c r="W107" s="158"/>
      <c r="X107" s="158"/>
      <c r="Y107" s="158"/>
      <c r="Z107" s="158"/>
      <c r="AA107" s="158"/>
      <c r="AB107" s="158"/>
      <c r="AC107" s="158"/>
    </row>
    <row r="108" spans="2:29" ht="20.149999999999999" customHeight="1"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  <c r="W108" s="158"/>
      <c r="X108" s="158"/>
      <c r="Y108" s="158"/>
      <c r="Z108" s="158"/>
      <c r="AA108" s="158"/>
      <c r="AB108" s="158"/>
      <c r="AC108" s="158"/>
    </row>
    <row r="109" spans="2:29" ht="20.149999999999999" customHeight="1"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  <c r="R109" s="158"/>
      <c r="S109" s="158"/>
      <c r="T109" s="158"/>
      <c r="U109" s="158"/>
      <c r="V109" s="158"/>
      <c r="W109" s="158"/>
      <c r="X109" s="158"/>
      <c r="Y109" s="158"/>
      <c r="Z109" s="158"/>
      <c r="AA109" s="158"/>
      <c r="AB109" s="158"/>
      <c r="AC109" s="158"/>
    </row>
    <row r="110" spans="2:29" ht="20.149999999999999" customHeight="1"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  <c r="V110" s="158"/>
      <c r="W110" s="158"/>
      <c r="X110" s="158"/>
      <c r="Y110" s="158"/>
      <c r="Z110" s="158"/>
      <c r="AA110" s="158"/>
      <c r="AB110" s="158"/>
      <c r="AC110" s="158"/>
    </row>
    <row r="111" spans="2:29" ht="20.149999999999999" customHeight="1"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  <c r="W111" s="158"/>
      <c r="X111" s="158"/>
      <c r="Y111" s="158"/>
      <c r="Z111" s="158"/>
      <c r="AA111" s="158"/>
      <c r="AB111" s="158"/>
      <c r="AC111" s="158"/>
    </row>
    <row r="112" spans="2:29" ht="20.149999999999999" customHeight="1"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  <c r="AC112" s="158"/>
    </row>
    <row r="113" spans="2:29" ht="20.149999999999999" customHeight="1"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  <c r="V113" s="158"/>
      <c r="W113" s="158"/>
      <c r="X113" s="158"/>
      <c r="Y113" s="158"/>
      <c r="Z113" s="158"/>
      <c r="AA113" s="158"/>
      <c r="AB113" s="158"/>
      <c r="AC113" s="158"/>
    </row>
    <row r="114" spans="2:29" ht="20.149999999999999" customHeight="1"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  <c r="AA114" s="158"/>
      <c r="AB114" s="158"/>
      <c r="AC114" s="158"/>
    </row>
    <row r="115" spans="2:29" ht="20.149999999999999" customHeight="1"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8"/>
      <c r="AC115" s="158"/>
    </row>
    <row r="116" spans="2:29" ht="20.149999999999999" customHeight="1"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  <c r="AC116" s="158"/>
    </row>
    <row r="117" spans="2:29" ht="20.149999999999999" customHeight="1"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/>
      <c r="AC117" s="158"/>
    </row>
    <row r="118" spans="2:29" ht="20.149999999999999" customHeight="1"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8"/>
      <c r="AC118" s="158"/>
    </row>
    <row r="119" spans="2:29" ht="20.149999999999999" customHeight="1"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/>
      <c r="AC119" s="158"/>
    </row>
    <row r="120" spans="2:29" ht="20.149999999999999" customHeight="1">
      <c r="B120" s="158"/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/>
      <c r="AC120" s="158"/>
    </row>
    <row r="121" spans="2:29" ht="20.149999999999999" customHeight="1"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58"/>
      <c r="AC121" s="158"/>
    </row>
    <row r="122" spans="2:29" ht="20.149999999999999" customHeight="1">
      <c r="B122" s="158"/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  <c r="V122" s="158"/>
      <c r="W122" s="158"/>
      <c r="X122" s="158"/>
      <c r="Y122" s="158"/>
      <c r="Z122" s="158"/>
      <c r="AA122" s="158"/>
      <c r="AB122" s="158"/>
      <c r="AC122" s="158"/>
    </row>
    <row r="123" spans="2:29" ht="20.149999999999999" customHeight="1">
      <c r="B123" s="158"/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58"/>
      <c r="S123" s="158"/>
      <c r="T123" s="158"/>
      <c r="U123" s="158"/>
      <c r="V123" s="158"/>
      <c r="W123" s="158"/>
      <c r="X123" s="158"/>
      <c r="Y123" s="158"/>
      <c r="Z123" s="158"/>
      <c r="AA123" s="158"/>
      <c r="AB123" s="158"/>
      <c r="AC123" s="158"/>
    </row>
    <row r="124" spans="2:29" ht="20.149999999999999" customHeight="1">
      <c r="B124" s="158"/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  <c r="R124" s="158"/>
      <c r="S124" s="158"/>
      <c r="T124" s="158"/>
      <c r="U124" s="158"/>
      <c r="V124" s="158"/>
      <c r="W124" s="158"/>
      <c r="X124" s="158"/>
      <c r="Y124" s="158"/>
      <c r="Z124" s="158"/>
      <c r="AA124" s="158"/>
      <c r="AB124" s="158"/>
      <c r="AC124" s="158"/>
    </row>
    <row r="125" spans="2:29" ht="20.149999999999999" customHeight="1"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  <c r="AB125" s="158"/>
      <c r="AC125" s="158"/>
    </row>
    <row r="126" spans="2:29" ht="20.149999999999999" customHeight="1"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  <c r="W126" s="158"/>
      <c r="X126" s="158"/>
      <c r="Y126" s="158"/>
      <c r="Z126" s="158"/>
      <c r="AA126" s="158"/>
      <c r="AB126" s="158"/>
      <c r="AC126" s="158"/>
    </row>
    <row r="127" spans="2:29" ht="20.149999999999999" customHeight="1"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  <c r="V127" s="158"/>
      <c r="W127" s="158"/>
      <c r="X127" s="158"/>
      <c r="Y127" s="158"/>
      <c r="Z127" s="158"/>
      <c r="AA127" s="158"/>
      <c r="AB127" s="158"/>
      <c r="AC127" s="158"/>
    </row>
    <row r="128" spans="2:29" ht="20.149999999999999" customHeight="1">
      <c r="B128" s="158"/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  <c r="V128" s="158"/>
      <c r="W128" s="158"/>
      <c r="X128" s="158"/>
      <c r="Y128" s="158"/>
      <c r="Z128" s="158"/>
      <c r="AA128" s="158"/>
      <c r="AB128" s="158"/>
      <c r="AC128" s="158"/>
    </row>
    <row r="129" spans="2:29" ht="20.149999999999999" customHeight="1"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  <c r="R129" s="158"/>
      <c r="S129" s="158"/>
      <c r="T129" s="158"/>
      <c r="U129" s="158"/>
      <c r="V129" s="158"/>
      <c r="W129" s="158"/>
      <c r="X129" s="158"/>
      <c r="Y129" s="158"/>
      <c r="Z129" s="158"/>
      <c r="AA129" s="158"/>
      <c r="AB129" s="158"/>
      <c r="AC129" s="158"/>
    </row>
    <row r="130" spans="2:29" ht="20.149999999999999" customHeight="1">
      <c r="B130" s="158"/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8"/>
      <c r="S130" s="158"/>
      <c r="T130" s="158"/>
      <c r="U130" s="158"/>
      <c r="V130" s="158"/>
      <c r="W130" s="158"/>
      <c r="X130" s="158"/>
      <c r="Y130" s="158"/>
      <c r="Z130" s="158"/>
      <c r="AA130" s="158"/>
      <c r="AB130" s="158"/>
      <c r="AC130" s="158"/>
    </row>
    <row r="131" spans="2:29" ht="20.149999999999999" customHeight="1">
      <c r="B131" s="158"/>
      <c r="C131" s="158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  <c r="R131" s="158"/>
      <c r="S131" s="158"/>
      <c r="T131" s="158"/>
      <c r="U131" s="158"/>
      <c r="V131" s="158"/>
      <c r="W131" s="158"/>
      <c r="X131" s="158"/>
      <c r="Y131" s="158"/>
      <c r="Z131" s="158"/>
      <c r="AA131" s="158"/>
      <c r="AB131" s="158"/>
      <c r="AC131" s="158"/>
    </row>
    <row r="132" spans="2:29" ht="20.149999999999999" customHeight="1"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  <c r="AA132" s="158"/>
      <c r="AB132" s="158"/>
      <c r="AC132" s="158"/>
    </row>
    <row r="133" spans="2:29" ht="20.149999999999999" customHeight="1"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  <c r="AC133" s="158"/>
    </row>
    <row r="134" spans="2:29" ht="20.149999999999999" customHeight="1">
      <c r="B134" s="158"/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  <c r="W134" s="158"/>
      <c r="X134" s="158"/>
      <c r="Y134" s="158"/>
      <c r="Z134" s="158"/>
      <c r="AA134" s="158"/>
      <c r="AB134" s="158"/>
      <c r="AC134" s="158"/>
    </row>
    <row r="135" spans="2:29" ht="20.149999999999999" customHeight="1">
      <c r="B135" s="158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  <c r="S135" s="158"/>
      <c r="T135" s="158"/>
      <c r="U135" s="158"/>
      <c r="V135" s="158"/>
      <c r="W135" s="158"/>
      <c r="X135" s="158"/>
      <c r="Y135" s="158"/>
      <c r="Z135" s="158"/>
      <c r="AA135" s="158"/>
      <c r="AB135" s="158"/>
      <c r="AC135" s="158"/>
    </row>
    <row r="136" spans="2:29" ht="20.149999999999999" customHeight="1"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  <c r="R136" s="158"/>
      <c r="S136" s="158"/>
      <c r="T136" s="158"/>
      <c r="U136" s="158"/>
      <c r="V136" s="158"/>
      <c r="W136" s="158"/>
      <c r="X136" s="158"/>
      <c r="Y136" s="158"/>
      <c r="Z136" s="158"/>
      <c r="AA136" s="158"/>
      <c r="AB136" s="158"/>
      <c r="AC136" s="158"/>
    </row>
    <row r="137" spans="2:29" ht="20.149999999999999" customHeight="1"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  <c r="R137" s="158"/>
      <c r="S137" s="158"/>
      <c r="T137" s="158"/>
      <c r="U137" s="158"/>
      <c r="V137" s="158"/>
      <c r="W137" s="158"/>
      <c r="X137" s="158"/>
      <c r="Y137" s="158"/>
      <c r="Z137" s="158"/>
      <c r="AA137" s="158"/>
      <c r="AB137" s="158"/>
      <c r="AC137" s="158"/>
    </row>
    <row r="138" spans="2:29" ht="20.149999999999999" customHeight="1">
      <c r="B138" s="158"/>
      <c r="C138" s="158"/>
      <c r="D138" s="158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  <c r="R138" s="158"/>
      <c r="S138" s="158"/>
      <c r="T138" s="158"/>
      <c r="U138" s="158"/>
      <c r="V138" s="158"/>
      <c r="W138" s="158"/>
      <c r="X138" s="158"/>
      <c r="Y138" s="158"/>
      <c r="Z138" s="158"/>
      <c r="AA138" s="158"/>
      <c r="AB138" s="158"/>
      <c r="AC138" s="158"/>
    </row>
    <row r="139" spans="2:29" ht="20.149999999999999" customHeight="1">
      <c r="B139" s="158"/>
      <c r="C139" s="158"/>
      <c r="D139" s="158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  <c r="R139" s="158"/>
      <c r="S139" s="158"/>
      <c r="T139" s="158"/>
      <c r="U139" s="158"/>
      <c r="V139" s="158"/>
      <c r="W139" s="158"/>
      <c r="X139" s="158"/>
      <c r="Y139" s="158"/>
      <c r="Z139" s="158"/>
      <c r="AA139" s="158"/>
      <c r="AB139" s="158"/>
      <c r="AC139" s="158"/>
    </row>
    <row r="140" spans="2:29" ht="20.149999999999999" customHeight="1"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  <c r="S140" s="158"/>
      <c r="T140" s="158"/>
      <c r="U140" s="158"/>
      <c r="V140" s="158"/>
      <c r="W140" s="158"/>
      <c r="X140" s="158"/>
      <c r="Y140" s="158"/>
      <c r="Z140" s="158"/>
      <c r="AA140" s="158"/>
      <c r="AB140" s="158"/>
      <c r="AC140" s="158"/>
    </row>
    <row r="141" spans="2:29" ht="20.149999999999999" customHeight="1">
      <c r="B141" s="158"/>
      <c r="C141" s="158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  <c r="R141" s="158"/>
      <c r="S141" s="158"/>
      <c r="T141" s="158"/>
      <c r="U141" s="158"/>
      <c r="V141" s="158"/>
      <c r="W141" s="158"/>
      <c r="X141" s="158"/>
      <c r="Y141" s="158"/>
      <c r="Z141" s="158"/>
      <c r="AA141" s="158"/>
      <c r="AB141" s="158"/>
      <c r="AC141" s="158"/>
    </row>
    <row r="142" spans="2:29" ht="20.149999999999999" customHeight="1">
      <c r="B142" s="158"/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  <c r="R142" s="158"/>
      <c r="S142" s="158"/>
      <c r="T142" s="158"/>
      <c r="U142" s="158"/>
      <c r="V142" s="158"/>
      <c r="W142" s="158"/>
      <c r="X142" s="158"/>
      <c r="Y142" s="158"/>
      <c r="Z142" s="158"/>
      <c r="AA142" s="158"/>
      <c r="AB142" s="158"/>
      <c r="AC142" s="158"/>
    </row>
    <row r="143" spans="2:29" ht="20.149999999999999" customHeight="1">
      <c r="B143" s="158"/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  <c r="R143" s="158"/>
      <c r="S143" s="158"/>
      <c r="T143" s="158"/>
      <c r="U143" s="158"/>
      <c r="V143" s="158"/>
      <c r="W143" s="158"/>
      <c r="X143" s="158"/>
      <c r="Y143" s="158"/>
      <c r="Z143" s="158"/>
      <c r="AA143" s="158"/>
      <c r="AB143" s="158"/>
      <c r="AC143" s="158"/>
    </row>
    <row r="144" spans="2:29" ht="20.149999999999999" customHeight="1">
      <c r="B144" s="158"/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  <c r="R144" s="158"/>
      <c r="S144" s="158"/>
      <c r="T144" s="158"/>
      <c r="U144" s="158"/>
      <c r="V144" s="158"/>
      <c r="W144" s="158"/>
      <c r="X144" s="158"/>
      <c r="Y144" s="158"/>
      <c r="Z144" s="158"/>
      <c r="AA144" s="158"/>
      <c r="AB144" s="158"/>
      <c r="AC144" s="158"/>
    </row>
    <row r="145" spans="2:29" ht="20.149999999999999" customHeight="1">
      <c r="B145" s="158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  <c r="S145" s="158"/>
      <c r="T145" s="158"/>
      <c r="U145" s="158"/>
      <c r="V145" s="158"/>
      <c r="W145" s="158"/>
      <c r="X145" s="158"/>
      <c r="Y145" s="158"/>
      <c r="Z145" s="158"/>
      <c r="AA145" s="158"/>
      <c r="AB145" s="158"/>
      <c r="AC145" s="158"/>
    </row>
    <row r="146" spans="2:29" ht="20.149999999999999" customHeight="1"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  <c r="R146" s="158"/>
      <c r="S146" s="158"/>
      <c r="T146" s="158"/>
      <c r="U146" s="158"/>
      <c r="V146" s="158"/>
      <c r="W146" s="158"/>
      <c r="X146" s="158"/>
      <c r="Y146" s="158"/>
      <c r="Z146" s="158"/>
      <c r="AA146" s="158"/>
      <c r="AB146" s="158"/>
      <c r="AC146" s="158"/>
    </row>
    <row r="147" spans="2:29" ht="20.149999999999999" customHeight="1">
      <c r="B147" s="158"/>
      <c r="C147" s="158"/>
      <c r="D147" s="158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  <c r="R147" s="158"/>
      <c r="S147" s="158"/>
      <c r="T147" s="158"/>
      <c r="U147" s="158"/>
      <c r="V147" s="158"/>
      <c r="W147" s="158"/>
      <c r="X147" s="158"/>
      <c r="Y147" s="158"/>
      <c r="Z147" s="158"/>
      <c r="AA147" s="158"/>
      <c r="AB147" s="158"/>
      <c r="AC147" s="158"/>
    </row>
    <row r="148" spans="2:29" ht="20.149999999999999" customHeight="1">
      <c r="B148" s="158"/>
      <c r="C148" s="158"/>
      <c r="D148" s="158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  <c r="R148" s="158"/>
      <c r="S148" s="158"/>
      <c r="T148" s="158"/>
      <c r="U148" s="158"/>
      <c r="V148" s="158"/>
      <c r="W148" s="158"/>
      <c r="X148" s="158"/>
      <c r="Y148" s="158"/>
      <c r="Z148" s="158"/>
      <c r="AA148" s="158"/>
      <c r="AB148" s="158"/>
      <c r="AC148" s="158"/>
    </row>
    <row r="149" spans="2:29" ht="20.149999999999999" customHeight="1">
      <c r="B149" s="158"/>
      <c r="C149" s="158"/>
      <c r="D149" s="158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  <c r="R149" s="158"/>
      <c r="S149" s="158"/>
      <c r="T149" s="158"/>
      <c r="U149" s="158"/>
      <c r="V149" s="158"/>
      <c r="W149" s="158"/>
      <c r="X149" s="158"/>
      <c r="Y149" s="158"/>
      <c r="Z149" s="158"/>
      <c r="AA149" s="158"/>
      <c r="AB149" s="158"/>
      <c r="AC149" s="158"/>
    </row>
    <row r="150" spans="2:29" ht="20.149999999999999" customHeight="1">
      <c r="B150" s="158"/>
      <c r="C150" s="158"/>
      <c r="D150" s="158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  <c r="R150" s="158"/>
      <c r="S150" s="158"/>
      <c r="T150" s="158"/>
      <c r="U150" s="158"/>
      <c r="V150" s="158"/>
      <c r="W150" s="158"/>
      <c r="X150" s="158"/>
      <c r="Y150" s="158"/>
      <c r="Z150" s="158"/>
      <c r="AA150" s="158"/>
      <c r="AB150" s="158"/>
      <c r="AC150" s="158"/>
    </row>
    <row r="151" spans="2:29" ht="20.149999999999999" customHeight="1">
      <c r="B151" s="158"/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  <c r="R151" s="158"/>
      <c r="S151" s="158"/>
      <c r="T151" s="158"/>
      <c r="U151" s="158"/>
      <c r="V151" s="158"/>
      <c r="W151" s="158"/>
      <c r="X151" s="158"/>
      <c r="Y151" s="158"/>
      <c r="Z151" s="158"/>
      <c r="AA151" s="158"/>
      <c r="AB151" s="158"/>
      <c r="AC151" s="158"/>
    </row>
    <row r="152" spans="2:29" ht="20.149999999999999" customHeight="1">
      <c r="B152" s="158"/>
      <c r="C152" s="158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  <c r="R152" s="158"/>
      <c r="S152" s="158"/>
      <c r="T152" s="158"/>
      <c r="U152" s="158"/>
      <c r="V152" s="158"/>
      <c r="W152" s="158"/>
      <c r="X152" s="158"/>
      <c r="Y152" s="158"/>
      <c r="Z152" s="158"/>
      <c r="AA152" s="158"/>
      <c r="AB152" s="158"/>
      <c r="AC152" s="158"/>
    </row>
    <row r="153" spans="2:29" ht="20.149999999999999" customHeight="1">
      <c r="B153" s="158"/>
      <c r="C153" s="158"/>
      <c r="D153" s="158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  <c r="R153" s="158"/>
      <c r="S153" s="158"/>
      <c r="T153" s="158"/>
      <c r="U153" s="158"/>
      <c r="V153" s="158"/>
      <c r="W153" s="158"/>
      <c r="X153" s="158"/>
      <c r="Y153" s="158"/>
      <c r="Z153" s="158"/>
      <c r="AA153" s="158"/>
      <c r="AB153" s="158"/>
      <c r="AC153" s="158"/>
    </row>
    <row r="154" spans="2:29" ht="20.149999999999999" customHeight="1">
      <c r="B154" s="158"/>
      <c r="C154" s="158"/>
      <c r="D154" s="158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  <c r="R154" s="158"/>
      <c r="S154" s="158"/>
      <c r="T154" s="158"/>
      <c r="U154" s="158"/>
      <c r="V154" s="158"/>
      <c r="W154" s="158"/>
      <c r="X154" s="158"/>
      <c r="Y154" s="158"/>
      <c r="Z154" s="158"/>
      <c r="AA154" s="158"/>
      <c r="AB154" s="158"/>
      <c r="AC154" s="158"/>
    </row>
    <row r="155" spans="2:29" ht="20.149999999999999" customHeight="1">
      <c r="B155" s="158"/>
      <c r="C155" s="158"/>
      <c r="D155" s="158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  <c r="R155" s="158"/>
      <c r="S155" s="158"/>
      <c r="T155" s="158"/>
      <c r="U155" s="158"/>
      <c r="V155" s="158"/>
      <c r="W155" s="158"/>
      <c r="X155" s="158"/>
      <c r="Y155" s="158"/>
      <c r="Z155" s="158"/>
      <c r="AA155" s="158"/>
      <c r="AB155" s="158"/>
      <c r="AC155" s="158"/>
    </row>
    <row r="156" spans="2:29" ht="20.149999999999999" customHeight="1"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  <c r="R156" s="158"/>
      <c r="S156" s="158"/>
      <c r="T156" s="158"/>
      <c r="U156" s="158"/>
      <c r="V156" s="158"/>
      <c r="W156" s="158"/>
      <c r="X156" s="158"/>
      <c r="Y156" s="158"/>
      <c r="Z156" s="158"/>
      <c r="AA156" s="158"/>
      <c r="AB156" s="158"/>
      <c r="AC156" s="158"/>
    </row>
    <row r="157" spans="2:29" ht="20.149999999999999" customHeight="1">
      <c r="B157" s="158"/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  <c r="R157" s="158"/>
      <c r="S157" s="158"/>
      <c r="T157" s="158"/>
      <c r="U157" s="158"/>
      <c r="V157" s="158"/>
      <c r="W157" s="158"/>
      <c r="X157" s="158"/>
      <c r="Y157" s="158"/>
      <c r="Z157" s="158"/>
      <c r="AA157" s="158"/>
      <c r="AB157" s="158"/>
      <c r="AC157" s="158"/>
    </row>
    <row r="158" spans="2:29" ht="20.149999999999999" customHeight="1">
      <c r="B158" s="158"/>
      <c r="C158" s="158"/>
      <c r="D158" s="158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  <c r="R158" s="158"/>
      <c r="S158" s="158"/>
      <c r="T158" s="158"/>
      <c r="U158" s="158"/>
      <c r="V158" s="158"/>
      <c r="W158" s="158"/>
      <c r="X158" s="158"/>
      <c r="Y158" s="158"/>
      <c r="Z158" s="158"/>
      <c r="AA158" s="158"/>
      <c r="AB158" s="158"/>
      <c r="AC158" s="158"/>
    </row>
    <row r="159" spans="2:29" ht="20.149999999999999" customHeight="1">
      <c r="B159" s="158"/>
      <c r="C159" s="158"/>
      <c r="D159" s="158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  <c r="R159" s="158"/>
      <c r="S159" s="158"/>
      <c r="T159" s="158"/>
      <c r="U159" s="158"/>
      <c r="V159" s="158"/>
      <c r="W159" s="158"/>
      <c r="X159" s="158"/>
      <c r="Y159" s="158"/>
      <c r="Z159" s="158"/>
      <c r="AA159" s="158"/>
      <c r="AB159" s="158"/>
      <c r="AC159" s="158"/>
    </row>
    <row r="160" spans="2:29" ht="20.149999999999999" customHeight="1">
      <c r="B160" s="158"/>
      <c r="C160" s="158"/>
      <c r="D160" s="158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  <c r="R160" s="158"/>
      <c r="S160" s="158"/>
      <c r="T160" s="158"/>
      <c r="U160" s="158"/>
      <c r="V160" s="158"/>
      <c r="W160" s="158"/>
      <c r="X160" s="158"/>
      <c r="Y160" s="158"/>
      <c r="Z160" s="158"/>
      <c r="AA160" s="158"/>
      <c r="AB160" s="158"/>
      <c r="AC160" s="158"/>
    </row>
    <row r="161" spans="2:29" ht="20.149999999999999" customHeight="1">
      <c r="B161" s="158"/>
      <c r="C161" s="158"/>
      <c r="D161" s="158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  <c r="R161" s="158"/>
      <c r="S161" s="158"/>
      <c r="T161" s="158"/>
      <c r="U161" s="158"/>
      <c r="V161" s="158"/>
      <c r="W161" s="158"/>
      <c r="X161" s="158"/>
      <c r="Y161" s="158"/>
      <c r="Z161" s="158"/>
      <c r="AA161" s="158"/>
      <c r="AB161" s="158"/>
      <c r="AC161" s="158"/>
    </row>
    <row r="162" spans="2:29" ht="20.149999999999999" customHeight="1">
      <c r="B162" s="158"/>
      <c r="C162" s="158"/>
      <c r="D162" s="158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  <c r="R162" s="158"/>
      <c r="S162" s="158"/>
      <c r="T162" s="158"/>
      <c r="U162" s="158"/>
      <c r="V162" s="158"/>
      <c r="W162" s="158"/>
      <c r="X162" s="158"/>
      <c r="Y162" s="158"/>
      <c r="Z162" s="158"/>
      <c r="AA162" s="158"/>
      <c r="AB162" s="158"/>
      <c r="AC162" s="158"/>
    </row>
    <row r="163" spans="2:29" ht="20.149999999999999" customHeight="1">
      <c r="B163" s="158"/>
      <c r="C163" s="158"/>
      <c r="D163" s="158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  <c r="R163" s="158"/>
      <c r="S163" s="158"/>
      <c r="T163" s="158"/>
      <c r="U163" s="158"/>
      <c r="V163" s="158"/>
      <c r="W163" s="158"/>
      <c r="X163" s="158"/>
      <c r="Y163" s="158"/>
      <c r="Z163" s="158"/>
      <c r="AA163" s="158"/>
      <c r="AB163" s="158"/>
      <c r="AC163" s="158"/>
    </row>
    <row r="164" spans="2:29" ht="20.149999999999999" customHeight="1">
      <c r="B164" s="158"/>
      <c r="C164" s="158"/>
      <c r="D164" s="158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  <c r="R164" s="158"/>
      <c r="S164" s="158"/>
      <c r="T164" s="158"/>
      <c r="U164" s="158"/>
      <c r="V164" s="158"/>
      <c r="W164" s="158"/>
      <c r="X164" s="158"/>
      <c r="Y164" s="158"/>
      <c r="Z164" s="158"/>
      <c r="AA164" s="158"/>
      <c r="AB164" s="158"/>
      <c r="AC164" s="158"/>
    </row>
    <row r="165" spans="2:29" ht="20.149999999999999" customHeight="1">
      <c r="B165" s="158"/>
      <c r="C165" s="158"/>
      <c r="D165" s="158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  <c r="R165" s="158"/>
      <c r="S165" s="158"/>
      <c r="T165" s="158"/>
      <c r="U165" s="158"/>
      <c r="V165" s="158"/>
      <c r="W165" s="158"/>
      <c r="X165" s="158"/>
      <c r="Y165" s="158"/>
      <c r="Z165" s="158"/>
      <c r="AA165" s="158"/>
      <c r="AB165" s="158"/>
      <c r="AC165" s="158"/>
    </row>
    <row r="166" spans="2:29" ht="20.149999999999999" customHeight="1">
      <c r="B166" s="158"/>
      <c r="C166" s="158"/>
      <c r="D166" s="158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  <c r="R166" s="158"/>
      <c r="S166" s="158"/>
      <c r="T166" s="158"/>
      <c r="U166" s="158"/>
      <c r="V166" s="158"/>
      <c r="W166" s="158"/>
      <c r="X166" s="158"/>
      <c r="Y166" s="158"/>
      <c r="Z166" s="158"/>
      <c r="AA166" s="158"/>
      <c r="AB166" s="158"/>
      <c r="AC166" s="158"/>
    </row>
    <row r="167" spans="2:29" ht="20.149999999999999" customHeight="1">
      <c r="B167" s="158"/>
      <c r="C167" s="158"/>
      <c r="D167" s="158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  <c r="R167" s="158"/>
      <c r="S167" s="158"/>
      <c r="T167" s="158"/>
      <c r="U167" s="158"/>
      <c r="V167" s="158"/>
      <c r="W167" s="158"/>
      <c r="X167" s="158"/>
      <c r="Y167" s="158"/>
      <c r="Z167" s="158"/>
      <c r="AA167" s="158"/>
      <c r="AB167" s="158"/>
      <c r="AC167" s="158"/>
    </row>
    <row r="168" spans="2:29" ht="20.149999999999999" customHeight="1">
      <c r="B168" s="158"/>
      <c r="C168" s="158"/>
      <c r="D168" s="158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  <c r="R168" s="158"/>
      <c r="S168" s="158"/>
      <c r="T168" s="158"/>
      <c r="U168" s="158"/>
      <c r="V168" s="158"/>
      <c r="W168" s="158"/>
      <c r="X168" s="158"/>
      <c r="Y168" s="158"/>
      <c r="Z168" s="158"/>
      <c r="AA168" s="158"/>
      <c r="AB168" s="158"/>
      <c r="AC168" s="158"/>
    </row>
    <row r="169" spans="2:29" ht="20.149999999999999" customHeight="1"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  <c r="R169" s="158"/>
      <c r="S169" s="158"/>
      <c r="T169" s="158"/>
      <c r="U169" s="158"/>
      <c r="V169" s="158"/>
      <c r="W169" s="158"/>
      <c r="X169" s="158"/>
      <c r="Y169" s="158"/>
      <c r="Z169" s="158"/>
      <c r="AA169" s="158"/>
      <c r="AB169" s="158"/>
      <c r="AC169" s="158"/>
    </row>
    <row r="170" spans="2:29" ht="20.149999999999999" customHeight="1">
      <c r="B170" s="158"/>
      <c r="C170" s="158"/>
      <c r="D170" s="158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  <c r="R170" s="158"/>
      <c r="S170" s="158"/>
      <c r="T170" s="158"/>
      <c r="U170" s="158"/>
      <c r="V170" s="158"/>
      <c r="W170" s="158"/>
      <c r="X170" s="158"/>
      <c r="Y170" s="158"/>
      <c r="Z170" s="158"/>
      <c r="AA170" s="158"/>
      <c r="AB170" s="158"/>
      <c r="AC170" s="158"/>
    </row>
    <row r="171" spans="2:29" ht="20.149999999999999" customHeight="1">
      <c r="B171" s="158"/>
      <c r="C171" s="158"/>
      <c r="D171" s="158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  <c r="R171" s="158"/>
      <c r="S171" s="158"/>
      <c r="T171" s="158"/>
      <c r="U171" s="158"/>
      <c r="V171" s="158"/>
      <c r="W171" s="158"/>
      <c r="X171" s="158"/>
      <c r="Y171" s="158"/>
      <c r="Z171" s="158"/>
      <c r="AA171" s="158"/>
      <c r="AB171" s="158"/>
      <c r="AC171" s="158"/>
    </row>
    <row r="172" spans="2:29" ht="20.149999999999999" customHeight="1">
      <c r="B172" s="158"/>
      <c r="C172" s="158"/>
      <c r="D172" s="158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  <c r="R172" s="158"/>
      <c r="S172" s="158"/>
      <c r="T172" s="158"/>
      <c r="U172" s="158"/>
      <c r="V172" s="158"/>
      <c r="W172" s="158"/>
      <c r="X172" s="158"/>
      <c r="Y172" s="158"/>
      <c r="Z172" s="158"/>
      <c r="AA172" s="158"/>
      <c r="AB172" s="158"/>
      <c r="AC172" s="158"/>
    </row>
    <row r="173" spans="2:29" ht="20.149999999999999" customHeight="1">
      <c r="B173" s="158"/>
      <c r="C173" s="158"/>
      <c r="D173" s="158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  <c r="R173" s="158"/>
      <c r="S173" s="158"/>
      <c r="T173" s="158"/>
      <c r="U173" s="158"/>
      <c r="V173" s="158"/>
      <c r="W173" s="158"/>
      <c r="X173" s="158"/>
      <c r="Y173" s="158"/>
      <c r="Z173" s="158"/>
      <c r="AA173" s="158"/>
      <c r="AB173" s="158"/>
      <c r="AC173" s="158"/>
    </row>
    <row r="174" spans="2:29" ht="20.149999999999999" customHeight="1"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  <c r="R174" s="158"/>
      <c r="S174" s="158"/>
      <c r="T174" s="158"/>
      <c r="U174" s="158"/>
      <c r="V174" s="158"/>
      <c r="W174" s="158"/>
      <c r="X174" s="158"/>
      <c r="Y174" s="158"/>
      <c r="Z174" s="158"/>
      <c r="AA174" s="158"/>
      <c r="AB174" s="158"/>
      <c r="AC174" s="158"/>
    </row>
    <row r="175" spans="2:29" ht="20.149999999999999" customHeight="1">
      <c r="B175" s="158"/>
      <c r="C175" s="158"/>
      <c r="D175" s="158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  <c r="R175" s="158"/>
      <c r="S175" s="158"/>
      <c r="T175" s="158"/>
      <c r="U175" s="158"/>
      <c r="V175" s="158"/>
      <c r="W175" s="158"/>
      <c r="X175" s="158"/>
      <c r="Y175" s="158"/>
      <c r="Z175" s="158"/>
      <c r="AA175" s="158"/>
      <c r="AB175" s="158"/>
      <c r="AC175" s="158"/>
    </row>
    <row r="176" spans="2:29" ht="20.149999999999999" customHeight="1">
      <c r="B176" s="158"/>
      <c r="C176" s="158"/>
      <c r="D176" s="158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  <c r="R176" s="158"/>
      <c r="S176" s="158"/>
      <c r="T176" s="158"/>
      <c r="U176" s="158"/>
      <c r="V176" s="158"/>
      <c r="W176" s="158"/>
      <c r="X176" s="158"/>
      <c r="Y176" s="158"/>
      <c r="Z176" s="158"/>
      <c r="AA176" s="158"/>
      <c r="AB176" s="158"/>
      <c r="AC176" s="158"/>
    </row>
    <row r="177" spans="2:29" ht="20.149999999999999" customHeight="1"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  <c r="R177" s="158"/>
      <c r="S177" s="158"/>
      <c r="T177" s="158"/>
      <c r="U177" s="158"/>
      <c r="V177" s="158"/>
      <c r="W177" s="158"/>
      <c r="X177" s="158"/>
      <c r="Y177" s="158"/>
      <c r="Z177" s="158"/>
      <c r="AA177" s="158"/>
      <c r="AB177" s="158"/>
      <c r="AC177" s="158"/>
    </row>
    <row r="178" spans="2:29" ht="20.149999999999999" customHeight="1">
      <c r="B178" s="158"/>
      <c r="C178" s="158"/>
      <c r="D178" s="158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  <c r="R178" s="158"/>
      <c r="S178" s="158"/>
      <c r="T178" s="158"/>
      <c r="U178" s="158"/>
      <c r="V178" s="158"/>
      <c r="W178" s="158"/>
      <c r="X178" s="158"/>
      <c r="Y178" s="158"/>
      <c r="Z178" s="158"/>
      <c r="AA178" s="158"/>
      <c r="AB178" s="158"/>
      <c r="AC178" s="158"/>
    </row>
    <row r="179" spans="2:29" ht="20.149999999999999" customHeight="1">
      <c r="B179" s="158"/>
      <c r="C179" s="158"/>
      <c r="D179" s="158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  <c r="R179" s="158"/>
      <c r="S179" s="158"/>
      <c r="T179" s="158"/>
      <c r="U179" s="158"/>
      <c r="V179" s="158"/>
      <c r="W179" s="158"/>
      <c r="X179" s="158"/>
      <c r="Y179" s="158"/>
      <c r="Z179" s="158"/>
      <c r="AA179" s="158"/>
      <c r="AB179" s="158"/>
      <c r="AC179" s="158"/>
    </row>
    <row r="180" spans="2:29" ht="20.149999999999999" customHeight="1">
      <c r="B180" s="158"/>
      <c r="C180" s="158"/>
      <c r="D180" s="158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  <c r="R180" s="158"/>
      <c r="S180" s="158"/>
      <c r="T180" s="158"/>
      <c r="U180" s="158"/>
      <c r="V180" s="158"/>
      <c r="W180" s="158"/>
      <c r="X180" s="158"/>
      <c r="Y180" s="158"/>
      <c r="Z180" s="158"/>
      <c r="AA180" s="158"/>
      <c r="AB180" s="158"/>
      <c r="AC180" s="158"/>
    </row>
    <row r="181" spans="2:29" ht="20.149999999999999" customHeight="1">
      <c r="B181" s="158"/>
      <c r="C181" s="158"/>
      <c r="D181" s="158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  <c r="R181" s="158"/>
      <c r="S181" s="158"/>
      <c r="T181" s="158"/>
      <c r="U181" s="158"/>
      <c r="V181" s="158"/>
      <c r="W181" s="158"/>
      <c r="X181" s="158"/>
      <c r="Y181" s="158"/>
      <c r="Z181" s="158"/>
      <c r="AA181" s="158"/>
      <c r="AB181" s="158"/>
      <c r="AC181" s="158"/>
    </row>
    <row r="182" spans="2:29" ht="20.149999999999999" customHeight="1">
      <c r="B182" s="158"/>
      <c r="C182" s="158"/>
      <c r="D182" s="158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  <c r="R182" s="158"/>
      <c r="S182" s="158"/>
      <c r="T182" s="158"/>
      <c r="U182" s="158"/>
      <c r="V182" s="158"/>
      <c r="W182" s="158"/>
      <c r="X182" s="158"/>
      <c r="Y182" s="158"/>
      <c r="Z182" s="158"/>
      <c r="AA182" s="158"/>
      <c r="AB182" s="158"/>
      <c r="AC182" s="158"/>
    </row>
    <row r="183" spans="2:29" ht="20.149999999999999" customHeight="1">
      <c r="B183" s="158"/>
      <c r="C183" s="158"/>
      <c r="D183" s="158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  <c r="R183" s="158"/>
      <c r="S183" s="158"/>
      <c r="T183" s="158"/>
      <c r="U183" s="158"/>
      <c r="V183" s="158"/>
      <c r="W183" s="158"/>
      <c r="X183" s="158"/>
      <c r="Y183" s="158"/>
      <c r="Z183" s="158"/>
      <c r="AA183" s="158"/>
      <c r="AB183" s="158"/>
      <c r="AC183" s="158"/>
    </row>
    <row r="184" spans="2:29" ht="20.149999999999999" customHeight="1">
      <c r="B184" s="158"/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  <c r="R184" s="158"/>
      <c r="S184" s="158"/>
      <c r="T184" s="158"/>
      <c r="U184" s="158"/>
      <c r="V184" s="158"/>
      <c r="W184" s="158"/>
      <c r="X184" s="158"/>
      <c r="Y184" s="158"/>
      <c r="Z184" s="158"/>
      <c r="AA184" s="158"/>
      <c r="AB184" s="158"/>
      <c r="AC184" s="158"/>
    </row>
    <row r="185" spans="2:29" ht="20.149999999999999" customHeight="1">
      <c r="B185" s="158"/>
      <c r="C185" s="158"/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  <c r="R185" s="158"/>
      <c r="S185" s="158"/>
      <c r="T185" s="158"/>
      <c r="U185" s="158"/>
      <c r="V185" s="158"/>
      <c r="W185" s="158"/>
      <c r="X185" s="158"/>
      <c r="Y185" s="158"/>
      <c r="Z185" s="158"/>
      <c r="AA185" s="158"/>
      <c r="AB185" s="158"/>
      <c r="AC185" s="158"/>
    </row>
    <row r="186" spans="2:29" ht="20.149999999999999" customHeight="1"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  <c r="P186" s="158"/>
      <c r="Q186" s="158"/>
      <c r="R186" s="158"/>
      <c r="S186" s="158"/>
      <c r="T186" s="158"/>
      <c r="U186" s="158"/>
      <c r="V186" s="158"/>
      <c r="W186" s="158"/>
      <c r="X186" s="158"/>
      <c r="Y186" s="158"/>
      <c r="Z186" s="158"/>
      <c r="AA186" s="158"/>
      <c r="AB186" s="158"/>
      <c r="AC186" s="158"/>
    </row>
    <row r="187" spans="2:29" ht="20.149999999999999" customHeight="1">
      <c r="B187" s="158"/>
      <c r="C187" s="158"/>
      <c r="D187" s="158"/>
      <c r="E187" s="158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  <c r="P187" s="158"/>
      <c r="Q187" s="158"/>
      <c r="R187" s="158"/>
      <c r="S187" s="158"/>
      <c r="T187" s="158"/>
      <c r="U187" s="158"/>
      <c r="V187" s="158"/>
      <c r="W187" s="158"/>
      <c r="X187" s="158"/>
      <c r="Y187" s="158"/>
      <c r="Z187" s="158"/>
      <c r="AA187" s="158"/>
      <c r="AB187" s="158"/>
      <c r="AC187" s="158"/>
    </row>
    <row r="188" spans="2:29" ht="20.149999999999999" customHeight="1">
      <c r="B188" s="158"/>
      <c r="C188" s="158"/>
      <c r="D188" s="158"/>
      <c r="E188" s="158"/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  <c r="R188" s="158"/>
      <c r="S188" s="158"/>
      <c r="T188" s="158"/>
      <c r="U188" s="158"/>
      <c r="V188" s="158"/>
      <c r="W188" s="158"/>
      <c r="X188" s="158"/>
      <c r="Y188" s="158"/>
      <c r="Z188" s="158"/>
      <c r="AA188" s="158"/>
      <c r="AB188" s="158"/>
      <c r="AC188" s="158"/>
    </row>
    <row r="189" spans="2:29" ht="20.149999999999999" customHeight="1"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  <c r="R189" s="158"/>
      <c r="S189" s="158"/>
      <c r="T189" s="158"/>
      <c r="U189" s="158"/>
      <c r="V189" s="158"/>
      <c r="W189" s="158"/>
      <c r="X189" s="158"/>
      <c r="Y189" s="158"/>
      <c r="Z189" s="158"/>
      <c r="AA189" s="158"/>
      <c r="AB189" s="158"/>
      <c r="AC189" s="158"/>
    </row>
    <row r="190" spans="2:29" ht="20.149999999999999" customHeight="1">
      <c r="B190" s="158"/>
      <c r="C190" s="158"/>
      <c r="D190" s="158"/>
      <c r="E190" s="158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  <c r="R190" s="158"/>
      <c r="S190" s="158"/>
      <c r="T190" s="158"/>
      <c r="U190" s="158"/>
      <c r="V190" s="158"/>
      <c r="W190" s="158"/>
      <c r="X190" s="158"/>
      <c r="Y190" s="158"/>
      <c r="Z190" s="158"/>
      <c r="AA190" s="158"/>
      <c r="AB190" s="158"/>
      <c r="AC190" s="158"/>
    </row>
    <row r="191" spans="2:29" ht="20.149999999999999" customHeight="1"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  <c r="R191" s="158"/>
      <c r="S191" s="158"/>
      <c r="T191" s="158"/>
      <c r="U191" s="158"/>
      <c r="V191" s="158"/>
      <c r="W191" s="158"/>
      <c r="X191" s="158"/>
      <c r="Y191" s="158"/>
      <c r="Z191" s="158"/>
      <c r="AA191" s="158"/>
      <c r="AB191" s="158"/>
      <c r="AC191" s="158"/>
    </row>
    <row r="192" spans="2:29" ht="20.149999999999999" customHeight="1"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  <c r="R192" s="158"/>
      <c r="S192" s="158"/>
      <c r="T192" s="158"/>
      <c r="U192" s="158"/>
      <c r="V192" s="158"/>
      <c r="W192" s="158"/>
      <c r="X192" s="158"/>
      <c r="Y192" s="158"/>
      <c r="Z192" s="158"/>
      <c r="AA192" s="158"/>
      <c r="AB192" s="158"/>
      <c r="AC192" s="158"/>
    </row>
    <row r="193" spans="2:29" ht="20.149999999999999" customHeight="1">
      <c r="B193" s="158"/>
      <c r="C193" s="158"/>
      <c r="D193" s="158"/>
      <c r="E193" s="158"/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  <c r="P193" s="158"/>
      <c r="Q193" s="158"/>
      <c r="R193" s="158"/>
      <c r="S193" s="158"/>
      <c r="T193" s="158"/>
      <c r="U193" s="158"/>
      <c r="V193" s="158"/>
      <c r="W193" s="158"/>
      <c r="X193" s="158"/>
      <c r="Y193" s="158"/>
      <c r="Z193" s="158"/>
      <c r="AA193" s="158"/>
      <c r="AB193" s="158"/>
      <c r="AC193" s="158"/>
    </row>
    <row r="194" spans="2:29" ht="20.149999999999999" customHeight="1">
      <c r="B194" s="158"/>
      <c r="C194" s="158"/>
      <c r="D194" s="158"/>
      <c r="E194" s="158"/>
      <c r="F194" s="158"/>
      <c r="G194" s="158"/>
      <c r="H194" s="158"/>
      <c r="I194" s="158"/>
      <c r="J194" s="158"/>
      <c r="K194" s="158"/>
      <c r="L194" s="158"/>
      <c r="M194" s="158"/>
      <c r="N194" s="158"/>
      <c r="O194" s="158"/>
      <c r="P194" s="158"/>
      <c r="Q194" s="158"/>
      <c r="R194" s="158"/>
      <c r="S194" s="158"/>
      <c r="T194" s="158"/>
      <c r="U194" s="158"/>
      <c r="V194" s="158"/>
      <c r="W194" s="158"/>
      <c r="X194" s="158"/>
      <c r="Y194" s="158"/>
      <c r="Z194" s="158"/>
      <c r="AA194" s="158"/>
      <c r="AB194" s="158"/>
      <c r="AC194" s="158"/>
    </row>
    <row r="195" spans="2:29" ht="20.149999999999999" customHeight="1">
      <c r="B195" s="158"/>
      <c r="C195" s="158"/>
      <c r="D195" s="158"/>
      <c r="E195" s="158"/>
      <c r="F195" s="158"/>
      <c r="G195" s="158"/>
      <c r="H195" s="158"/>
      <c r="I195" s="158"/>
      <c r="J195" s="158"/>
      <c r="K195" s="158"/>
      <c r="L195" s="158"/>
      <c r="M195" s="158"/>
      <c r="N195" s="158"/>
      <c r="O195" s="158"/>
      <c r="P195" s="158"/>
      <c r="Q195" s="158"/>
      <c r="R195" s="158"/>
      <c r="S195" s="158"/>
      <c r="T195" s="158"/>
      <c r="U195" s="158"/>
      <c r="V195" s="158"/>
      <c r="W195" s="158"/>
      <c r="X195" s="158"/>
      <c r="Y195" s="158"/>
      <c r="Z195" s="158"/>
      <c r="AA195" s="158"/>
      <c r="AB195" s="158"/>
      <c r="AC195" s="158"/>
    </row>
    <row r="196" spans="2:29" ht="20.149999999999999" customHeight="1">
      <c r="B196" s="158"/>
      <c r="C196" s="158"/>
      <c r="D196" s="158"/>
      <c r="E196" s="158"/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  <c r="P196" s="158"/>
      <c r="Q196" s="158"/>
      <c r="R196" s="158"/>
      <c r="S196" s="158"/>
      <c r="T196" s="158"/>
      <c r="U196" s="158"/>
      <c r="V196" s="158"/>
      <c r="W196" s="158"/>
      <c r="X196" s="158"/>
      <c r="Y196" s="158"/>
      <c r="Z196" s="158"/>
      <c r="AA196" s="158"/>
      <c r="AB196" s="158"/>
      <c r="AC196" s="158"/>
    </row>
    <row r="197" spans="2:29" ht="20.149999999999999" customHeight="1">
      <c r="B197" s="158"/>
      <c r="C197" s="158"/>
      <c r="D197" s="158"/>
      <c r="E197" s="158"/>
      <c r="F197" s="158"/>
      <c r="G197" s="158"/>
      <c r="H197" s="158"/>
      <c r="I197" s="158"/>
      <c r="J197" s="158"/>
      <c r="K197" s="158"/>
      <c r="L197" s="158"/>
      <c r="M197" s="158"/>
      <c r="N197" s="158"/>
      <c r="O197" s="158"/>
      <c r="P197" s="158"/>
      <c r="Q197" s="158"/>
      <c r="R197" s="158"/>
      <c r="S197" s="158"/>
      <c r="T197" s="158"/>
      <c r="U197" s="158"/>
      <c r="V197" s="158"/>
      <c r="W197" s="158"/>
      <c r="X197" s="158"/>
      <c r="Y197" s="158"/>
      <c r="Z197" s="158"/>
      <c r="AA197" s="158"/>
      <c r="AB197" s="158"/>
      <c r="AC197" s="158"/>
    </row>
    <row r="198" spans="2:29" ht="20.149999999999999" customHeight="1">
      <c r="B198" s="158"/>
      <c r="C198" s="158"/>
      <c r="D198" s="158"/>
      <c r="E198" s="158"/>
      <c r="F198" s="158"/>
      <c r="G198" s="158"/>
      <c r="H198" s="158"/>
      <c r="I198" s="158"/>
      <c r="J198" s="158"/>
      <c r="K198" s="158"/>
      <c r="L198" s="158"/>
      <c r="M198" s="158"/>
      <c r="N198" s="158"/>
      <c r="O198" s="158"/>
      <c r="P198" s="158"/>
      <c r="Q198" s="158"/>
      <c r="R198" s="158"/>
      <c r="S198" s="158"/>
      <c r="T198" s="158"/>
      <c r="U198" s="158"/>
      <c r="V198" s="158"/>
      <c r="W198" s="158"/>
      <c r="X198" s="158"/>
      <c r="Y198" s="158"/>
      <c r="Z198" s="158"/>
      <c r="AA198" s="158"/>
      <c r="AB198" s="158"/>
      <c r="AC198" s="158"/>
    </row>
    <row r="199" spans="2:29" ht="20.149999999999999" customHeight="1">
      <c r="B199" s="158"/>
      <c r="C199" s="158"/>
      <c r="D199" s="158"/>
      <c r="E199" s="158"/>
      <c r="F199" s="158"/>
      <c r="G199" s="158"/>
      <c r="H199" s="158"/>
      <c r="I199" s="158"/>
      <c r="J199" s="158"/>
      <c r="K199" s="158"/>
      <c r="L199" s="158"/>
      <c r="M199" s="158"/>
      <c r="N199" s="158"/>
      <c r="O199" s="158"/>
      <c r="P199" s="158"/>
      <c r="Q199" s="158"/>
      <c r="R199" s="158"/>
      <c r="S199" s="158"/>
      <c r="T199" s="158"/>
      <c r="U199" s="158"/>
      <c r="V199" s="158"/>
      <c r="W199" s="158"/>
      <c r="X199" s="158"/>
      <c r="Y199" s="158"/>
      <c r="Z199" s="158"/>
      <c r="AA199" s="158"/>
      <c r="AB199" s="158"/>
      <c r="AC199" s="158"/>
    </row>
    <row r="200" spans="2:29" ht="20.149999999999999" customHeight="1">
      <c r="B200" s="158"/>
      <c r="C200" s="158"/>
      <c r="D200" s="158"/>
      <c r="E200" s="158"/>
      <c r="F200" s="158"/>
      <c r="G200" s="158"/>
      <c r="H200" s="158"/>
      <c r="I200" s="158"/>
      <c r="J200" s="158"/>
      <c r="K200" s="158"/>
      <c r="L200" s="158"/>
      <c r="M200" s="158"/>
      <c r="N200" s="158"/>
      <c r="O200" s="158"/>
      <c r="P200" s="158"/>
      <c r="Q200" s="158"/>
      <c r="R200" s="158"/>
      <c r="S200" s="158"/>
      <c r="T200" s="158"/>
      <c r="U200" s="158"/>
      <c r="V200" s="158"/>
      <c r="W200" s="158"/>
      <c r="X200" s="158"/>
      <c r="Y200" s="158"/>
      <c r="Z200" s="158"/>
      <c r="AA200" s="158"/>
      <c r="AB200" s="158"/>
      <c r="AC200" s="158"/>
    </row>
    <row r="201" spans="2:29" ht="20.149999999999999" customHeight="1">
      <c r="B201" s="158"/>
      <c r="C201" s="158"/>
      <c r="D201" s="158"/>
      <c r="E201" s="158"/>
      <c r="F201" s="158"/>
      <c r="G201" s="158"/>
      <c r="H201" s="158"/>
      <c r="I201" s="158"/>
      <c r="J201" s="158"/>
      <c r="K201" s="158"/>
      <c r="L201" s="158"/>
      <c r="M201" s="158"/>
      <c r="N201" s="158"/>
      <c r="O201" s="158"/>
      <c r="P201" s="158"/>
      <c r="Q201" s="158"/>
      <c r="R201" s="158"/>
      <c r="S201" s="158"/>
      <c r="T201" s="158"/>
      <c r="U201" s="158"/>
      <c r="V201" s="158"/>
      <c r="W201" s="158"/>
      <c r="X201" s="158"/>
      <c r="Y201" s="158"/>
      <c r="Z201" s="158"/>
      <c r="AA201" s="158"/>
      <c r="AB201" s="158"/>
      <c r="AC201" s="158"/>
    </row>
    <row r="202" spans="2:29" ht="20.149999999999999" customHeight="1">
      <c r="B202" s="158"/>
      <c r="C202" s="158"/>
      <c r="D202" s="158"/>
      <c r="E202" s="158"/>
      <c r="F202" s="158"/>
      <c r="G202" s="158"/>
      <c r="H202" s="158"/>
      <c r="I202" s="158"/>
      <c r="J202" s="158"/>
      <c r="K202" s="158"/>
      <c r="L202" s="158"/>
      <c r="M202" s="158"/>
      <c r="N202" s="158"/>
      <c r="O202" s="158"/>
      <c r="P202" s="158"/>
      <c r="Q202" s="158"/>
      <c r="R202" s="158"/>
      <c r="S202" s="158"/>
      <c r="T202" s="158"/>
      <c r="U202" s="158"/>
      <c r="V202" s="158"/>
      <c r="W202" s="158"/>
      <c r="X202" s="158"/>
      <c r="Y202" s="158"/>
      <c r="Z202" s="158"/>
      <c r="AA202" s="158"/>
      <c r="AB202" s="158"/>
      <c r="AC202" s="158"/>
    </row>
    <row r="203" spans="2:29" ht="20.149999999999999" customHeight="1">
      <c r="B203" s="158"/>
      <c r="C203" s="158"/>
      <c r="D203" s="158"/>
      <c r="E203" s="158"/>
      <c r="F203" s="158"/>
      <c r="G203" s="158"/>
      <c r="H203" s="158"/>
      <c r="I203" s="158"/>
      <c r="J203" s="158"/>
      <c r="K203" s="158"/>
      <c r="L203" s="158"/>
      <c r="M203" s="158"/>
      <c r="N203" s="158"/>
      <c r="O203" s="158"/>
      <c r="P203" s="158"/>
      <c r="Q203" s="158"/>
      <c r="R203" s="158"/>
      <c r="S203" s="158"/>
      <c r="T203" s="158"/>
      <c r="U203" s="158"/>
      <c r="V203" s="158"/>
      <c r="W203" s="158"/>
      <c r="X203" s="158"/>
      <c r="Y203" s="158"/>
      <c r="Z203" s="158"/>
      <c r="AA203" s="158"/>
      <c r="AB203" s="158"/>
      <c r="AC203" s="158"/>
    </row>
    <row r="204" spans="2:29" ht="20.149999999999999" customHeight="1">
      <c r="B204" s="158"/>
      <c r="C204" s="158"/>
      <c r="D204" s="158"/>
      <c r="E204" s="158"/>
      <c r="F204" s="158"/>
      <c r="G204" s="158"/>
      <c r="H204" s="158"/>
      <c r="I204" s="158"/>
      <c r="J204" s="158"/>
      <c r="K204" s="158"/>
      <c r="L204" s="158"/>
      <c r="M204" s="158"/>
      <c r="N204" s="158"/>
      <c r="O204" s="158"/>
      <c r="P204" s="158"/>
      <c r="Q204" s="158"/>
      <c r="R204" s="158"/>
      <c r="S204" s="158"/>
      <c r="T204" s="158"/>
      <c r="U204" s="158"/>
      <c r="V204" s="158"/>
      <c r="W204" s="158"/>
      <c r="X204" s="158"/>
      <c r="Y204" s="158"/>
      <c r="Z204" s="158"/>
      <c r="AA204" s="158"/>
      <c r="AB204" s="158"/>
      <c r="AC204" s="158"/>
    </row>
    <row r="205" spans="2:29" ht="20.149999999999999" customHeight="1">
      <c r="B205" s="158"/>
      <c r="C205" s="158"/>
      <c r="D205" s="158"/>
      <c r="E205" s="158"/>
      <c r="F205" s="158"/>
      <c r="G205" s="158"/>
      <c r="H205" s="158"/>
      <c r="I205" s="158"/>
      <c r="J205" s="158"/>
      <c r="K205" s="158"/>
      <c r="L205" s="158"/>
      <c r="M205" s="158"/>
      <c r="N205" s="158"/>
      <c r="O205" s="158"/>
      <c r="P205" s="158"/>
      <c r="Q205" s="158"/>
      <c r="R205" s="158"/>
      <c r="S205" s="158"/>
      <c r="T205" s="158"/>
      <c r="U205" s="158"/>
      <c r="V205" s="158"/>
      <c r="W205" s="158"/>
      <c r="X205" s="158"/>
      <c r="Y205" s="158"/>
      <c r="Z205" s="158"/>
      <c r="AA205" s="158"/>
      <c r="AB205" s="158"/>
      <c r="AC205" s="158"/>
    </row>
    <row r="206" spans="2:29" ht="20.149999999999999" customHeight="1">
      <c r="B206" s="158"/>
      <c r="C206" s="158"/>
      <c r="D206" s="158"/>
      <c r="E206" s="158"/>
      <c r="F206" s="158"/>
      <c r="G206" s="158"/>
      <c r="H206" s="158"/>
      <c r="I206" s="158"/>
      <c r="J206" s="158"/>
      <c r="K206" s="158"/>
      <c r="L206" s="158"/>
      <c r="M206" s="158"/>
      <c r="N206" s="158"/>
      <c r="O206" s="158"/>
      <c r="P206" s="158"/>
      <c r="Q206" s="158"/>
      <c r="R206" s="158"/>
      <c r="S206" s="158"/>
      <c r="T206" s="158"/>
      <c r="U206" s="158"/>
      <c r="V206" s="158"/>
      <c r="W206" s="158"/>
      <c r="X206" s="158"/>
      <c r="Y206" s="158"/>
      <c r="Z206" s="158"/>
      <c r="AA206" s="158"/>
      <c r="AB206" s="158"/>
      <c r="AC206" s="158"/>
    </row>
    <row r="207" spans="2:29" ht="20.149999999999999" customHeight="1">
      <c r="B207" s="158"/>
      <c r="C207" s="158"/>
      <c r="D207" s="158"/>
      <c r="E207" s="158"/>
      <c r="F207" s="158"/>
      <c r="G207" s="158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  <c r="R207" s="158"/>
      <c r="S207" s="158"/>
      <c r="T207" s="158"/>
      <c r="U207" s="158"/>
      <c r="V207" s="158"/>
      <c r="W207" s="158"/>
      <c r="X207" s="158"/>
      <c r="Y207" s="158"/>
      <c r="Z207" s="158"/>
      <c r="AA207" s="158"/>
      <c r="AB207" s="158"/>
      <c r="AC207" s="158"/>
    </row>
    <row r="208" spans="2:29" ht="20.149999999999999" customHeight="1">
      <c r="B208" s="158"/>
      <c r="C208" s="158"/>
      <c r="D208" s="158"/>
      <c r="E208" s="158"/>
      <c r="F208" s="158"/>
      <c r="G208" s="158"/>
      <c r="H208" s="158"/>
      <c r="I208" s="158"/>
      <c r="J208" s="158"/>
      <c r="K208" s="158"/>
      <c r="L208" s="158"/>
      <c r="M208" s="158"/>
      <c r="N208" s="158"/>
      <c r="O208" s="158"/>
      <c r="P208" s="158"/>
      <c r="Q208" s="158"/>
      <c r="R208" s="158"/>
      <c r="S208" s="158"/>
      <c r="T208" s="158"/>
      <c r="U208" s="158"/>
      <c r="V208" s="158"/>
      <c r="W208" s="158"/>
      <c r="X208" s="158"/>
      <c r="Y208" s="158"/>
      <c r="Z208" s="158"/>
      <c r="AA208" s="158"/>
      <c r="AB208" s="158"/>
      <c r="AC208" s="158"/>
    </row>
    <row r="209" spans="2:29" ht="20.149999999999999" customHeight="1">
      <c r="B209" s="158"/>
      <c r="C209" s="158"/>
      <c r="D209" s="158"/>
      <c r="E209" s="158"/>
      <c r="F209" s="158"/>
      <c r="G209" s="158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  <c r="R209" s="158"/>
      <c r="S209" s="158"/>
      <c r="T209" s="158"/>
      <c r="U209" s="158"/>
      <c r="V209" s="158"/>
      <c r="W209" s="158"/>
      <c r="X209" s="158"/>
      <c r="Y209" s="158"/>
      <c r="Z209" s="158"/>
      <c r="AA209" s="158"/>
      <c r="AB209" s="158"/>
      <c r="AC209" s="158"/>
    </row>
    <row r="210" spans="2:29" ht="20.149999999999999" customHeight="1">
      <c r="B210" s="158"/>
      <c r="C210" s="158"/>
      <c r="D210" s="158"/>
      <c r="E210" s="158"/>
      <c r="F210" s="158"/>
      <c r="G210" s="158"/>
      <c r="H210" s="158"/>
      <c r="I210" s="158"/>
      <c r="J210" s="158"/>
      <c r="K210" s="158"/>
      <c r="L210" s="158"/>
      <c r="M210" s="158"/>
      <c r="N210" s="158"/>
      <c r="O210" s="158"/>
      <c r="P210" s="158"/>
      <c r="Q210" s="158"/>
      <c r="R210" s="158"/>
      <c r="S210" s="158"/>
      <c r="T210" s="158"/>
      <c r="U210" s="158"/>
      <c r="V210" s="158"/>
      <c r="W210" s="158"/>
      <c r="X210" s="158"/>
      <c r="Y210" s="158"/>
      <c r="Z210" s="158"/>
      <c r="AA210" s="158"/>
      <c r="AB210" s="158"/>
      <c r="AC210" s="158"/>
    </row>
    <row r="211" spans="2:29" ht="20.149999999999999" customHeight="1">
      <c r="B211" s="158"/>
      <c r="C211" s="158"/>
      <c r="D211" s="158"/>
      <c r="E211" s="158"/>
      <c r="F211" s="158"/>
      <c r="G211" s="158"/>
      <c r="H211" s="158"/>
      <c r="I211" s="158"/>
      <c r="J211" s="158"/>
      <c r="K211" s="158"/>
      <c r="L211" s="158"/>
      <c r="M211" s="158"/>
      <c r="N211" s="158"/>
      <c r="O211" s="158"/>
      <c r="P211" s="158"/>
      <c r="Q211" s="158"/>
      <c r="R211" s="158"/>
      <c r="S211" s="158"/>
      <c r="T211" s="158"/>
      <c r="U211" s="158"/>
      <c r="V211" s="158"/>
      <c r="W211" s="158"/>
      <c r="X211" s="158"/>
      <c r="Y211" s="158"/>
      <c r="Z211" s="158"/>
      <c r="AA211" s="158"/>
      <c r="AB211" s="158"/>
      <c r="AC211" s="158"/>
    </row>
    <row r="212" spans="2:29" ht="20.149999999999999" customHeight="1">
      <c r="B212" s="158"/>
      <c r="C212" s="158"/>
      <c r="D212" s="158"/>
      <c r="E212" s="158"/>
      <c r="F212" s="158"/>
      <c r="G212" s="158"/>
      <c r="H212" s="158"/>
      <c r="I212" s="158"/>
      <c r="J212" s="158"/>
      <c r="K212" s="158"/>
      <c r="L212" s="158"/>
      <c r="M212" s="158"/>
      <c r="N212" s="158"/>
      <c r="O212" s="158"/>
      <c r="P212" s="158"/>
      <c r="Q212" s="158"/>
      <c r="R212" s="158"/>
      <c r="S212" s="158"/>
      <c r="T212" s="158"/>
      <c r="U212" s="158"/>
      <c r="V212" s="158"/>
      <c r="W212" s="158"/>
      <c r="X212" s="158"/>
      <c r="Y212" s="158"/>
      <c r="Z212" s="158"/>
      <c r="AA212" s="158"/>
      <c r="AB212" s="158"/>
      <c r="AC212" s="158"/>
    </row>
    <row r="213" spans="2:29" ht="20.149999999999999" customHeight="1">
      <c r="B213" s="158"/>
      <c r="C213" s="158"/>
      <c r="D213" s="158"/>
      <c r="E213" s="158"/>
      <c r="F213" s="158"/>
      <c r="G213" s="158"/>
      <c r="H213" s="158"/>
      <c r="I213" s="158"/>
      <c r="J213" s="158"/>
      <c r="K213" s="158"/>
      <c r="L213" s="158"/>
      <c r="M213" s="158"/>
      <c r="N213" s="158"/>
      <c r="O213" s="158"/>
      <c r="P213" s="158"/>
      <c r="Q213" s="158"/>
      <c r="R213" s="158"/>
      <c r="S213" s="158"/>
      <c r="T213" s="158"/>
      <c r="U213" s="158"/>
      <c r="V213" s="158"/>
      <c r="W213" s="158"/>
      <c r="X213" s="158"/>
      <c r="Y213" s="158"/>
      <c r="Z213" s="158"/>
      <c r="AA213" s="158"/>
      <c r="AB213" s="158"/>
      <c r="AC213" s="158"/>
    </row>
    <row r="214" spans="2:29" ht="20.149999999999999" customHeight="1">
      <c r="B214" s="158"/>
      <c r="C214" s="158"/>
      <c r="D214" s="158"/>
      <c r="E214" s="158"/>
      <c r="F214" s="158"/>
      <c r="G214" s="158"/>
      <c r="H214" s="158"/>
      <c r="I214" s="158"/>
      <c r="J214" s="158"/>
      <c r="K214" s="158"/>
      <c r="L214" s="158"/>
      <c r="M214" s="158"/>
      <c r="N214" s="158"/>
      <c r="O214" s="158"/>
      <c r="P214" s="158"/>
      <c r="Q214" s="158"/>
      <c r="R214" s="158"/>
      <c r="S214" s="158"/>
      <c r="T214" s="158"/>
      <c r="U214" s="158"/>
      <c r="V214" s="158"/>
      <c r="W214" s="158"/>
      <c r="X214" s="158"/>
      <c r="Y214" s="158"/>
      <c r="Z214" s="158"/>
      <c r="AA214" s="158"/>
      <c r="AB214" s="158"/>
      <c r="AC214" s="158"/>
    </row>
    <row r="215" spans="2:29" ht="20.149999999999999" customHeight="1">
      <c r="B215" s="158"/>
      <c r="C215" s="158"/>
      <c r="D215" s="158"/>
      <c r="E215" s="158"/>
      <c r="F215" s="158"/>
      <c r="G215" s="158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  <c r="R215" s="158"/>
      <c r="S215" s="158"/>
      <c r="T215" s="158"/>
      <c r="U215" s="158"/>
      <c r="V215" s="158"/>
      <c r="W215" s="158"/>
      <c r="X215" s="158"/>
      <c r="Y215" s="158"/>
      <c r="Z215" s="158"/>
      <c r="AA215" s="158"/>
      <c r="AB215" s="158"/>
      <c r="AC215" s="158"/>
    </row>
    <row r="216" spans="2:29" ht="20.149999999999999" customHeight="1">
      <c r="B216" s="158"/>
      <c r="C216" s="158"/>
      <c r="D216" s="158"/>
      <c r="E216" s="158"/>
      <c r="F216" s="158"/>
      <c r="G216" s="158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  <c r="R216" s="158"/>
      <c r="S216" s="158"/>
      <c r="T216" s="158"/>
      <c r="U216" s="158"/>
      <c r="V216" s="158"/>
      <c r="W216" s="158"/>
      <c r="X216" s="158"/>
      <c r="Y216" s="158"/>
      <c r="Z216" s="158"/>
      <c r="AA216" s="158"/>
      <c r="AB216" s="158"/>
      <c r="AC216" s="158"/>
    </row>
    <row r="217" spans="2:29" ht="20.149999999999999" customHeight="1">
      <c r="B217" s="158"/>
      <c r="C217" s="158"/>
      <c r="D217" s="158"/>
      <c r="E217" s="158"/>
      <c r="F217" s="158"/>
      <c r="G217" s="158"/>
      <c r="H217" s="158"/>
      <c r="I217" s="158"/>
      <c r="J217" s="158"/>
      <c r="K217" s="158"/>
      <c r="L217" s="158"/>
      <c r="M217" s="158"/>
      <c r="N217" s="158"/>
      <c r="O217" s="158"/>
      <c r="P217" s="158"/>
      <c r="Q217" s="158"/>
      <c r="R217" s="158"/>
      <c r="S217" s="158"/>
      <c r="T217" s="158"/>
      <c r="U217" s="158"/>
      <c r="V217" s="158"/>
      <c r="W217" s="158"/>
      <c r="X217" s="158"/>
      <c r="Y217" s="158"/>
      <c r="Z217" s="158"/>
      <c r="AA217" s="158"/>
      <c r="AB217" s="158"/>
      <c r="AC217" s="158"/>
    </row>
    <row r="218" spans="2:29" ht="20.149999999999999" customHeight="1">
      <c r="B218" s="158"/>
      <c r="C218" s="158"/>
      <c r="D218" s="158"/>
      <c r="E218" s="158"/>
      <c r="F218" s="158"/>
      <c r="G218" s="158"/>
      <c r="H218" s="158"/>
      <c r="I218" s="158"/>
      <c r="J218" s="158"/>
      <c r="K218" s="158"/>
      <c r="L218" s="158"/>
      <c r="M218" s="158"/>
      <c r="N218" s="158"/>
      <c r="O218" s="158"/>
      <c r="P218" s="158"/>
      <c r="Q218" s="158"/>
      <c r="R218" s="158"/>
      <c r="S218" s="158"/>
      <c r="T218" s="158"/>
      <c r="U218" s="158"/>
      <c r="V218" s="158"/>
      <c r="W218" s="158"/>
      <c r="X218" s="158"/>
      <c r="Y218" s="158"/>
      <c r="Z218" s="158"/>
      <c r="AA218" s="158"/>
      <c r="AB218" s="158"/>
      <c r="AC218" s="158"/>
    </row>
    <row r="219" spans="2:29" ht="20.149999999999999" customHeight="1">
      <c r="B219" s="158"/>
      <c r="C219" s="158"/>
      <c r="D219" s="158"/>
      <c r="E219" s="158"/>
      <c r="F219" s="158"/>
      <c r="G219" s="158"/>
      <c r="H219" s="158"/>
      <c r="I219" s="158"/>
      <c r="J219" s="158"/>
      <c r="K219" s="158"/>
      <c r="L219" s="158"/>
      <c r="M219" s="158"/>
      <c r="N219" s="158"/>
      <c r="O219" s="158"/>
      <c r="P219" s="158"/>
      <c r="Q219" s="158"/>
      <c r="R219" s="158"/>
      <c r="S219" s="158"/>
      <c r="T219" s="158"/>
      <c r="U219" s="158"/>
      <c r="V219" s="158"/>
      <c r="W219" s="158"/>
      <c r="X219" s="158"/>
      <c r="Y219" s="158"/>
      <c r="Z219" s="158"/>
      <c r="AA219" s="158"/>
      <c r="AB219" s="158"/>
      <c r="AC219" s="158"/>
    </row>
    <row r="220" spans="2:29" ht="20.149999999999999" customHeight="1">
      <c r="B220" s="158"/>
      <c r="C220" s="158"/>
      <c r="D220" s="158"/>
      <c r="E220" s="158"/>
      <c r="F220" s="158"/>
      <c r="G220" s="158"/>
      <c r="H220" s="158"/>
      <c r="I220" s="158"/>
      <c r="J220" s="158"/>
      <c r="K220" s="158"/>
      <c r="L220" s="158"/>
      <c r="M220" s="158"/>
      <c r="N220" s="158"/>
      <c r="O220" s="158"/>
      <c r="P220" s="158"/>
      <c r="Q220" s="158"/>
      <c r="R220" s="158"/>
      <c r="S220" s="158"/>
      <c r="T220" s="158"/>
      <c r="U220" s="158"/>
      <c r="V220" s="158"/>
      <c r="W220" s="158"/>
      <c r="X220" s="158"/>
      <c r="Y220" s="158"/>
      <c r="Z220" s="158"/>
      <c r="AA220" s="158"/>
      <c r="AB220" s="158"/>
      <c r="AC220" s="158"/>
    </row>
    <row r="221" spans="2:29" ht="20.149999999999999" customHeight="1">
      <c r="B221" s="158"/>
      <c r="C221" s="158"/>
      <c r="D221" s="158"/>
      <c r="E221" s="158"/>
      <c r="F221" s="158"/>
      <c r="G221" s="158"/>
      <c r="H221" s="158"/>
      <c r="I221" s="158"/>
      <c r="J221" s="158"/>
      <c r="K221" s="158"/>
      <c r="L221" s="158"/>
      <c r="M221" s="158"/>
      <c r="N221" s="158"/>
      <c r="O221" s="158"/>
      <c r="P221" s="158"/>
      <c r="Q221" s="158"/>
      <c r="R221" s="158"/>
      <c r="S221" s="158"/>
      <c r="T221" s="158"/>
      <c r="U221" s="158"/>
      <c r="V221" s="158"/>
      <c r="W221" s="158"/>
      <c r="X221" s="158"/>
      <c r="Y221" s="158"/>
      <c r="Z221" s="158"/>
      <c r="AA221" s="158"/>
      <c r="AB221" s="158"/>
      <c r="AC221" s="158"/>
    </row>
    <row r="222" spans="2:29" ht="20.149999999999999" customHeight="1">
      <c r="B222" s="158"/>
      <c r="C222" s="158"/>
      <c r="D222" s="158"/>
      <c r="E222" s="158"/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  <c r="R222" s="158"/>
      <c r="S222" s="158"/>
      <c r="T222" s="158"/>
      <c r="U222" s="158"/>
      <c r="V222" s="158"/>
      <c r="W222" s="158"/>
      <c r="X222" s="158"/>
      <c r="Y222" s="158"/>
      <c r="Z222" s="158"/>
      <c r="AA222" s="158"/>
      <c r="AB222" s="158"/>
      <c r="AC222" s="158"/>
    </row>
    <row r="223" spans="2:29" ht="20.149999999999999" customHeight="1">
      <c r="B223" s="158"/>
      <c r="C223" s="158"/>
      <c r="D223" s="158"/>
      <c r="E223" s="158"/>
      <c r="F223" s="158"/>
      <c r="G223" s="158"/>
      <c r="H223" s="158"/>
      <c r="I223" s="158"/>
      <c r="J223" s="158"/>
      <c r="K223" s="158"/>
      <c r="L223" s="158"/>
      <c r="M223" s="158"/>
      <c r="N223" s="158"/>
      <c r="O223" s="158"/>
      <c r="P223" s="158"/>
      <c r="Q223" s="158"/>
      <c r="R223" s="158"/>
      <c r="S223" s="158"/>
      <c r="T223" s="158"/>
      <c r="U223" s="158"/>
      <c r="V223" s="158"/>
      <c r="W223" s="158"/>
      <c r="X223" s="158"/>
      <c r="Y223" s="158"/>
      <c r="Z223" s="158"/>
      <c r="AA223" s="158"/>
      <c r="AB223" s="158"/>
      <c r="AC223" s="158"/>
    </row>
    <row r="224" spans="2:29" ht="20.149999999999999" customHeight="1">
      <c r="B224" s="158"/>
      <c r="C224" s="158"/>
      <c r="D224" s="158"/>
      <c r="E224" s="158"/>
      <c r="F224" s="158"/>
      <c r="G224" s="158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  <c r="R224" s="158"/>
      <c r="S224" s="158"/>
      <c r="T224" s="158"/>
      <c r="U224" s="158"/>
      <c r="V224" s="158"/>
      <c r="W224" s="158"/>
      <c r="X224" s="158"/>
      <c r="Y224" s="158"/>
      <c r="Z224" s="158"/>
      <c r="AA224" s="158"/>
      <c r="AB224" s="158"/>
      <c r="AC224" s="158"/>
    </row>
    <row r="225" spans="2:29" ht="20.149999999999999" customHeight="1">
      <c r="B225" s="158"/>
      <c r="C225" s="158"/>
      <c r="D225" s="158"/>
      <c r="E225" s="158"/>
      <c r="F225" s="158"/>
      <c r="G225" s="158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  <c r="R225" s="158"/>
      <c r="S225" s="158"/>
      <c r="T225" s="158"/>
      <c r="U225" s="158"/>
      <c r="V225" s="158"/>
      <c r="W225" s="158"/>
      <c r="X225" s="158"/>
      <c r="Y225" s="158"/>
      <c r="Z225" s="158"/>
      <c r="AA225" s="158"/>
      <c r="AB225" s="158"/>
      <c r="AC225" s="158"/>
    </row>
    <row r="226" spans="2:29" ht="20.149999999999999" customHeight="1">
      <c r="B226" s="158"/>
      <c r="C226" s="158"/>
      <c r="D226" s="158"/>
      <c r="E226" s="158"/>
      <c r="F226" s="158"/>
      <c r="G226" s="158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  <c r="R226" s="158"/>
      <c r="S226" s="158"/>
      <c r="T226" s="158"/>
      <c r="U226" s="158"/>
      <c r="V226" s="158"/>
      <c r="W226" s="158"/>
      <c r="X226" s="158"/>
      <c r="Y226" s="158"/>
      <c r="Z226" s="158"/>
      <c r="AA226" s="158"/>
      <c r="AB226" s="158"/>
      <c r="AC226" s="158"/>
    </row>
    <row r="227" spans="2:29" ht="20.149999999999999" customHeight="1">
      <c r="B227" s="158"/>
      <c r="C227" s="158"/>
      <c r="D227" s="158"/>
      <c r="E227" s="158"/>
      <c r="F227" s="158"/>
      <c r="G227" s="158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  <c r="R227" s="158"/>
      <c r="S227" s="158"/>
      <c r="T227" s="158"/>
      <c r="U227" s="158"/>
      <c r="V227" s="158"/>
      <c r="W227" s="158"/>
      <c r="X227" s="158"/>
      <c r="Y227" s="158"/>
      <c r="Z227" s="158"/>
      <c r="AA227" s="158"/>
      <c r="AB227" s="158"/>
      <c r="AC227" s="158"/>
    </row>
    <row r="228" spans="2:29" ht="20.149999999999999" customHeight="1">
      <c r="B228" s="158"/>
      <c r="C228" s="158"/>
      <c r="D228" s="158"/>
      <c r="E228" s="158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  <c r="R228" s="158"/>
      <c r="S228" s="158"/>
      <c r="T228" s="158"/>
      <c r="U228" s="158"/>
      <c r="V228" s="158"/>
      <c r="W228" s="158"/>
      <c r="X228" s="158"/>
      <c r="Y228" s="158"/>
      <c r="Z228" s="158"/>
      <c r="AA228" s="158"/>
      <c r="AB228" s="158"/>
      <c r="AC228" s="158"/>
    </row>
    <row r="229" spans="2:29" ht="20.149999999999999" customHeight="1">
      <c r="B229" s="158"/>
      <c r="C229" s="158"/>
      <c r="D229" s="158"/>
      <c r="E229" s="158"/>
      <c r="F229" s="158"/>
      <c r="G229" s="158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  <c r="R229" s="158"/>
      <c r="S229" s="158"/>
      <c r="T229" s="158"/>
      <c r="U229" s="158"/>
      <c r="V229" s="158"/>
      <c r="W229" s="158"/>
      <c r="X229" s="158"/>
      <c r="Y229" s="158"/>
      <c r="Z229" s="158"/>
      <c r="AA229" s="158"/>
      <c r="AB229" s="158"/>
      <c r="AC229" s="158"/>
    </row>
    <row r="230" spans="2:29" ht="20.149999999999999" customHeight="1">
      <c r="B230" s="158"/>
      <c r="C230" s="158"/>
      <c r="D230" s="158"/>
      <c r="E230" s="158"/>
      <c r="F230" s="158"/>
      <c r="G230" s="158"/>
      <c r="H230" s="158"/>
      <c r="I230" s="158"/>
      <c r="J230" s="158"/>
      <c r="K230" s="158"/>
      <c r="L230" s="158"/>
      <c r="M230" s="158"/>
      <c r="N230" s="158"/>
      <c r="O230" s="158"/>
      <c r="P230" s="158"/>
      <c r="Q230" s="158"/>
      <c r="R230" s="158"/>
      <c r="S230" s="158"/>
      <c r="T230" s="158"/>
      <c r="U230" s="158"/>
      <c r="V230" s="158"/>
      <c r="W230" s="158"/>
      <c r="X230" s="158"/>
      <c r="Y230" s="158"/>
      <c r="Z230" s="158"/>
      <c r="AA230" s="158"/>
      <c r="AB230" s="158"/>
      <c r="AC230" s="158"/>
    </row>
    <row r="231" spans="2:29" ht="20.149999999999999" customHeight="1">
      <c r="B231" s="158"/>
      <c r="C231" s="158"/>
      <c r="D231" s="158"/>
      <c r="E231" s="158"/>
      <c r="F231" s="158"/>
      <c r="G231" s="158"/>
      <c r="H231" s="158"/>
      <c r="I231" s="158"/>
      <c r="J231" s="158"/>
      <c r="K231" s="158"/>
      <c r="L231" s="158"/>
      <c r="M231" s="158"/>
      <c r="N231" s="158"/>
      <c r="O231" s="158"/>
      <c r="P231" s="158"/>
      <c r="Q231" s="158"/>
      <c r="R231" s="158"/>
      <c r="S231" s="158"/>
      <c r="T231" s="158"/>
      <c r="U231" s="158"/>
      <c r="V231" s="158"/>
      <c r="W231" s="158"/>
      <c r="X231" s="158"/>
      <c r="Y231" s="158"/>
      <c r="Z231" s="158"/>
      <c r="AA231" s="158"/>
      <c r="AB231" s="158"/>
      <c r="AC231" s="158"/>
    </row>
    <row r="232" spans="2:29" ht="20.149999999999999" customHeight="1">
      <c r="B232" s="158"/>
      <c r="C232" s="158"/>
      <c r="D232" s="158"/>
      <c r="E232" s="158"/>
      <c r="F232" s="158"/>
      <c r="G232" s="158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  <c r="R232" s="158"/>
      <c r="S232" s="158"/>
      <c r="T232" s="158"/>
      <c r="U232" s="158"/>
      <c r="V232" s="158"/>
      <c r="W232" s="158"/>
      <c r="X232" s="158"/>
      <c r="Y232" s="158"/>
      <c r="Z232" s="158"/>
      <c r="AA232" s="158"/>
      <c r="AB232" s="158"/>
      <c r="AC232" s="158"/>
    </row>
    <row r="233" spans="2:29" ht="20.149999999999999" customHeight="1">
      <c r="B233" s="158"/>
      <c r="C233" s="158"/>
      <c r="D233" s="158"/>
      <c r="E233" s="158"/>
      <c r="F233" s="158"/>
      <c r="G233" s="158"/>
      <c r="H233" s="158"/>
      <c r="I233" s="158"/>
      <c r="J233" s="158"/>
      <c r="K233" s="158"/>
      <c r="L233" s="158"/>
      <c r="M233" s="158"/>
      <c r="N233" s="158"/>
      <c r="O233" s="158"/>
      <c r="P233" s="158"/>
      <c r="Q233" s="158"/>
      <c r="R233" s="158"/>
      <c r="S233" s="158"/>
      <c r="T233" s="158"/>
      <c r="U233" s="158"/>
      <c r="V233" s="158"/>
      <c r="W233" s="158"/>
      <c r="X233" s="158"/>
      <c r="Y233" s="158"/>
      <c r="Z233" s="158"/>
      <c r="AA233" s="158"/>
      <c r="AB233" s="158"/>
      <c r="AC233" s="158"/>
    </row>
    <row r="234" spans="2:29" ht="20.149999999999999" customHeight="1">
      <c r="B234" s="158"/>
      <c r="C234" s="158"/>
      <c r="D234" s="158"/>
      <c r="E234" s="158"/>
      <c r="F234" s="158"/>
      <c r="G234" s="158"/>
      <c r="H234" s="158"/>
      <c r="I234" s="158"/>
      <c r="J234" s="158"/>
      <c r="K234" s="158"/>
      <c r="L234" s="158"/>
      <c r="M234" s="158"/>
      <c r="N234" s="158"/>
      <c r="O234" s="158"/>
      <c r="P234" s="158"/>
      <c r="Q234" s="158"/>
      <c r="R234" s="158"/>
      <c r="S234" s="158"/>
      <c r="T234" s="158"/>
      <c r="U234" s="158"/>
      <c r="V234" s="158"/>
      <c r="W234" s="158"/>
      <c r="X234" s="158"/>
      <c r="Y234" s="158"/>
      <c r="Z234" s="158"/>
      <c r="AA234" s="158"/>
      <c r="AB234" s="158"/>
      <c r="AC234" s="158"/>
    </row>
    <row r="235" spans="2:29" ht="20.149999999999999" customHeight="1">
      <c r="B235" s="158"/>
      <c r="C235" s="158"/>
      <c r="D235" s="158"/>
      <c r="E235" s="158"/>
      <c r="F235" s="158"/>
      <c r="G235" s="158"/>
      <c r="H235" s="158"/>
      <c r="I235" s="158"/>
      <c r="J235" s="158"/>
      <c r="K235" s="158"/>
      <c r="L235" s="158"/>
      <c r="M235" s="158"/>
      <c r="N235" s="158"/>
      <c r="O235" s="158"/>
      <c r="P235" s="158"/>
      <c r="Q235" s="158"/>
      <c r="R235" s="158"/>
      <c r="S235" s="158"/>
      <c r="T235" s="158"/>
      <c r="U235" s="158"/>
      <c r="V235" s="158"/>
      <c r="W235" s="158"/>
      <c r="X235" s="158"/>
      <c r="Y235" s="158"/>
      <c r="Z235" s="158"/>
      <c r="AA235" s="158"/>
      <c r="AB235" s="158"/>
      <c r="AC235" s="158"/>
    </row>
    <row r="236" spans="2:29" ht="20.149999999999999" customHeight="1">
      <c r="B236" s="158"/>
      <c r="C236" s="158"/>
      <c r="D236" s="158"/>
      <c r="E236" s="158"/>
      <c r="F236" s="158"/>
      <c r="G236" s="158"/>
      <c r="H236" s="158"/>
      <c r="I236" s="158"/>
      <c r="J236" s="158"/>
      <c r="K236" s="158"/>
      <c r="L236" s="158"/>
      <c r="M236" s="158"/>
      <c r="N236" s="158"/>
      <c r="O236" s="158"/>
      <c r="P236" s="158"/>
      <c r="Q236" s="158"/>
      <c r="R236" s="158"/>
      <c r="S236" s="158"/>
      <c r="T236" s="158"/>
      <c r="U236" s="158"/>
      <c r="V236" s="158"/>
      <c r="W236" s="158"/>
      <c r="X236" s="158"/>
      <c r="Y236" s="158"/>
      <c r="Z236" s="158"/>
      <c r="AA236" s="158"/>
      <c r="AB236" s="158"/>
      <c r="AC236" s="158"/>
    </row>
    <row r="237" spans="2:29" ht="20.149999999999999" customHeight="1">
      <c r="B237" s="158"/>
      <c r="C237" s="158"/>
      <c r="D237" s="158"/>
      <c r="E237" s="158"/>
      <c r="F237" s="158"/>
      <c r="G237" s="158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  <c r="R237" s="158"/>
      <c r="S237" s="158"/>
      <c r="T237" s="158"/>
      <c r="U237" s="158"/>
      <c r="V237" s="158"/>
      <c r="W237" s="158"/>
      <c r="X237" s="158"/>
      <c r="Y237" s="158"/>
      <c r="Z237" s="158"/>
      <c r="AA237" s="158"/>
      <c r="AB237" s="158"/>
      <c r="AC237" s="158"/>
    </row>
    <row r="238" spans="2:29" ht="20.149999999999999" customHeight="1">
      <c r="B238" s="158"/>
      <c r="C238" s="158"/>
      <c r="D238" s="158"/>
      <c r="E238" s="158"/>
      <c r="F238" s="158"/>
      <c r="G238" s="158"/>
      <c r="H238" s="158"/>
      <c r="I238" s="158"/>
      <c r="J238" s="158"/>
      <c r="K238" s="158"/>
      <c r="L238" s="158"/>
      <c r="M238" s="158"/>
      <c r="N238" s="158"/>
      <c r="O238" s="158"/>
      <c r="P238" s="158"/>
      <c r="Q238" s="158"/>
      <c r="R238" s="158"/>
      <c r="S238" s="158"/>
      <c r="T238" s="158"/>
      <c r="U238" s="158"/>
      <c r="V238" s="158"/>
      <c r="W238" s="158"/>
      <c r="X238" s="158"/>
      <c r="Y238" s="158"/>
      <c r="Z238" s="158"/>
      <c r="AA238" s="158"/>
      <c r="AB238" s="158"/>
      <c r="AC238" s="158"/>
    </row>
    <row r="239" spans="2:29" ht="20.149999999999999" customHeight="1">
      <c r="B239" s="158"/>
      <c r="C239" s="158"/>
      <c r="D239" s="158"/>
      <c r="E239" s="158"/>
      <c r="F239" s="158"/>
      <c r="G239" s="158"/>
      <c r="H239" s="158"/>
      <c r="I239" s="158"/>
      <c r="J239" s="158"/>
      <c r="K239" s="158"/>
      <c r="L239" s="158"/>
      <c r="M239" s="158"/>
      <c r="N239" s="158"/>
      <c r="O239" s="158"/>
      <c r="P239" s="158"/>
      <c r="Q239" s="158"/>
      <c r="R239" s="158"/>
      <c r="S239" s="158"/>
      <c r="T239" s="158"/>
      <c r="U239" s="158"/>
      <c r="V239" s="158"/>
      <c r="W239" s="158"/>
      <c r="X239" s="158"/>
      <c r="Y239" s="158"/>
      <c r="Z239" s="158"/>
      <c r="AA239" s="158"/>
      <c r="AB239" s="158"/>
      <c r="AC239" s="158"/>
    </row>
    <row r="240" spans="2:29" ht="20.149999999999999" customHeight="1">
      <c r="B240" s="158"/>
      <c r="C240" s="158"/>
      <c r="D240" s="158"/>
      <c r="E240" s="158"/>
      <c r="F240" s="158"/>
      <c r="G240" s="158"/>
      <c r="H240" s="158"/>
      <c r="I240" s="158"/>
      <c r="J240" s="158"/>
      <c r="K240" s="158"/>
      <c r="L240" s="158"/>
      <c r="M240" s="158"/>
      <c r="N240" s="158"/>
      <c r="O240" s="158"/>
      <c r="P240" s="158"/>
      <c r="Q240" s="158"/>
      <c r="R240" s="158"/>
      <c r="S240" s="158"/>
      <c r="T240" s="158"/>
      <c r="U240" s="158"/>
      <c r="V240" s="158"/>
      <c r="W240" s="158"/>
      <c r="X240" s="158"/>
      <c r="Y240" s="158"/>
      <c r="Z240" s="158"/>
      <c r="AA240" s="158"/>
      <c r="AB240" s="158"/>
      <c r="AC240" s="158"/>
    </row>
    <row r="241" spans="2:29" ht="20.149999999999999" customHeight="1">
      <c r="B241" s="158"/>
      <c r="C241" s="158"/>
      <c r="D241" s="158"/>
      <c r="E241" s="158"/>
      <c r="F241" s="158"/>
      <c r="G241" s="158"/>
      <c r="H241" s="158"/>
      <c r="I241" s="158"/>
      <c r="J241" s="158"/>
      <c r="K241" s="158"/>
      <c r="L241" s="158"/>
      <c r="M241" s="158"/>
      <c r="N241" s="158"/>
      <c r="O241" s="158"/>
      <c r="P241" s="158"/>
      <c r="Q241" s="158"/>
      <c r="R241" s="158"/>
      <c r="S241" s="158"/>
      <c r="T241" s="158"/>
      <c r="U241" s="158"/>
      <c r="V241" s="158"/>
      <c r="W241" s="158"/>
      <c r="X241" s="158"/>
      <c r="Y241" s="158"/>
      <c r="Z241" s="158"/>
      <c r="AA241" s="158"/>
      <c r="AB241" s="158"/>
      <c r="AC241" s="158"/>
    </row>
    <row r="242" spans="2:29" ht="20.149999999999999" customHeight="1">
      <c r="B242" s="158"/>
      <c r="C242" s="158"/>
      <c r="D242" s="158"/>
      <c r="E242" s="158"/>
      <c r="F242" s="158"/>
      <c r="G242" s="158"/>
      <c r="H242" s="158"/>
      <c r="I242" s="158"/>
      <c r="J242" s="158"/>
      <c r="K242" s="158"/>
      <c r="L242" s="158"/>
      <c r="M242" s="158"/>
      <c r="N242" s="158"/>
      <c r="O242" s="158"/>
      <c r="P242" s="158"/>
      <c r="Q242" s="158"/>
      <c r="R242" s="158"/>
      <c r="S242" s="158"/>
      <c r="T242" s="158"/>
      <c r="U242" s="158"/>
      <c r="V242" s="158"/>
      <c r="W242" s="158"/>
      <c r="X242" s="158"/>
      <c r="Y242" s="158"/>
      <c r="Z242" s="158"/>
      <c r="AA242" s="158"/>
      <c r="AB242" s="158"/>
      <c r="AC242" s="158"/>
    </row>
    <row r="243" spans="2:29" ht="20.149999999999999" customHeight="1">
      <c r="B243" s="158"/>
      <c r="C243" s="158"/>
      <c r="D243" s="158"/>
      <c r="E243" s="158"/>
      <c r="F243" s="158"/>
      <c r="G243" s="158"/>
      <c r="H243" s="158"/>
      <c r="I243" s="158"/>
      <c r="J243" s="158"/>
      <c r="K243" s="158"/>
      <c r="L243" s="158"/>
      <c r="M243" s="158"/>
      <c r="N243" s="158"/>
      <c r="O243" s="158"/>
      <c r="P243" s="158"/>
      <c r="Q243" s="158"/>
      <c r="R243" s="158"/>
      <c r="S243" s="158"/>
      <c r="T243" s="158"/>
      <c r="U243" s="158"/>
      <c r="V243" s="158"/>
      <c r="W243" s="158"/>
      <c r="X243" s="158"/>
      <c r="Y243" s="158"/>
      <c r="Z243" s="158"/>
      <c r="AA243" s="158"/>
      <c r="AB243" s="158"/>
      <c r="AC243" s="158"/>
    </row>
    <row r="244" spans="2:29" ht="20.149999999999999" customHeight="1">
      <c r="B244" s="158"/>
      <c r="C244" s="158"/>
      <c r="D244" s="158"/>
      <c r="E244" s="158"/>
      <c r="F244" s="158"/>
      <c r="G244" s="158"/>
      <c r="H244" s="158"/>
      <c r="I244" s="158"/>
      <c r="J244" s="158"/>
      <c r="K244" s="158"/>
      <c r="L244" s="158"/>
      <c r="M244" s="158"/>
      <c r="N244" s="158"/>
      <c r="O244" s="158"/>
      <c r="P244" s="158"/>
      <c r="Q244" s="158"/>
      <c r="R244" s="158"/>
      <c r="S244" s="158"/>
      <c r="T244" s="158"/>
      <c r="U244" s="158"/>
      <c r="V244" s="158"/>
      <c r="W244" s="158"/>
      <c r="X244" s="158"/>
      <c r="Y244" s="158"/>
      <c r="Z244" s="158"/>
      <c r="AA244" s="158"/>
      <c r="AB244" s="158"/>
      <c r="AC244" s="158"/>
    </row>
    <row r="245" spans="2:29" ht="20.149999999999999" customHeight="1">
      <c r="B245" s="158"/>
      <c r="C245" s="158"/>
      <c r="D245" s="158"/>
      <c r="E245" s="158"/>
      <c r="F245" s="158"/>
      <c r="G245" s="158"/>
      <c r="H245" s="158"/>
      <c r="I245" s="158"/>
      <c r="J245" s="158"/>
      <c r="K245" s="158"/>
      <c r="L245" s="158"/>
      <c r="M245" s="158"/>
      <c r="N245" s="158"/>
      <c r="O245" s="158"/>
      <c r="P245" s="158"/>
      <c r="Q245" s="158"/>
      <c r="R245" s="158"/>
      <c r="S245" s="158"/>
      <c r="T245" s="158"/>
      <c r="U245" s="158"/>
      <c r="V245" s="158"/>
      <c r="W245" s="158"/>
      <c r="X245" s="158"/>
      <c r="Y245" s="158"/>
      <c r="Z245" s="158"/>
      <c r="AA245" s="158"/>
      <c r="AB245" s="158"/>
      <c r="AC245" s="158"/>
    </row>
    <row r="246" spans="2:29" ht="20.149999999999999" customHeight="1">
      <c r="B246" s="158"/>
      <c r="C246" s="158"/>
      <c r="D246" s="158"/>
      <c r="E246" s="158"/>
      <c r="F246" s="158"/>
      <c r="G246" s="158"/>
      <c r="H246" s="158"/>
      <c r="I246" s="158"/>
      <c r="J246" s="158"/>
      <c r="K246" s="158"/>
      <c r="L246" s="158"/>
      <c r="M246" s="158"/>
      <c r="N246" s="158"/>
      <c r="O246" s="158"/>
      <c r="P246" s="158"/>
      <c r="Q246" s="158"/>
      <c r="R246" s="158"/>
      <c r="S246" s="158"/>
      <c r="T246" s="158"/>
      <c r="U246" s="158"/>
      <c r="V246" s="158"/>
      <c r="W246" s="158"/>
      <c r="X246" s="158"/>
      <c r="Y246" s="158"/>
      <c r="Z246" s="158"/>
      <c r="AA246" s="158"/>
      <c r="AB246" s="158"/>
      <c r="AC246" s="158"/>
    </row>
    <row r="247" spans="2:29" ht="20.149999999999999" customHeight="1">
      <c r="B247" s="158"/>
      <c r="C247" s="158"/>
      <c r="D247" s="158"/>
      <c r="E247" s="158"/>
      <c r="F247" s="158"/>
      <c r="G247" s="158"/>
      <c r="H247" s="158"/>
      <c r="I247" s="158"/>
      <c r="J247" s="158"/>
      <c r="K247" s="158"/>
      <c r="L247" s="158"/>
      <c r="M247" s="158"/>
      <c r="N247" s="158"/>
      <c r="O247" s="158"/>
      <c r="P247" s="158"/>
      <c r="Q247" s="158"/>
      <c r="R247" s="158"/>
      <c r="S247" s="158"/>
      <c r="T247" s="158"/>
      <c r="U247" s="158"/>
      <c r="V247" s="158"/>
      <c r="W247" s="158"/>
      <c r="X247" s="158"/>
      <c r="Y247" s="158"/>
      <c r="Z247" s="158"/>
      <c r="AA247" s="158"/>
      <c r="AB247" s="158"/>
      <c r="AC247" s="158"/>
    </row>
    <row r="248" spans="2:29" ht="20.149999999999999" customHeight="1">
      <c r="B248" s="158"/>
      <c r="C248" s="158"/>
      <c r="D248" s="158"/>
      <c r="E248" s="158"/>
      <c r="F248" s="158"/>
      <c r="G248" s="158"/>
      <c r="H248" s="158"/>
      <c r="I248" s="158"/>
      <c r="J248" s="158"/>
      <c r="K248" s="158"/>
      <c r="L248" s="158"/>
      <c r="M248" s="158"/>
      <c r="N248" s="158"/>
      <c r="O248" s="158"/>
      <c r="P248" s="158"/>
      <c r="Q248" s="158"/>
      <c r="R248" s="158"/>
      <c r="S248" s="158"/>
      <c r="T248" s="158"/>
      <c r="U248" s="158"/>
      <c r="V248" s="158"/>
      <c r="W248" s="158"/>
      <c r="X248" s="158"/>
      <c r="Y248" s="158"/>
      <c r="Z248" s="158"/>
      <c r="AA248" s="158"/>
      <c r="AB248" s="158"/>
      <c r="AC248" s="158"/>
    </row>
  </sheetData>
  <mergeCells count="18">
    <mergeCell ref="J30:M30"/>
    <mergeCell ref="J3:L3"/>
    <mergeCell ref="M3:M5"/>
    <mergeCell ref="N3:N5"/>
    <mergeCell ref="J38:M38"/>
    <mergeCell ref="A47:A48"/>
    <mergeCell ref="G3:H3"/>
    <mergeCell ref="I3:I5"/>
    <mergeCell ref="A3:A6"/>
    <mergeCell ref="B38:E38"/>
    <mergeCell ref="F38:I38"/>
    <mergeCell ref="B4:D4"/>
    <mergeCell ref="E4:F4"/>
    <mergeCell ref="A30:A31"/>
    <mergeCell ref="B3:F3"/>
    <mergeCell ref="B30:E30"/>
    <mergeCell ref="F30:I30"/>
    <mergeCell ref="A38:A39"/>
  </mergeCells>
  <phoneticPr fontId="12" type="noConversion"/>
  <printOptions horizontalCentered="1"/>
  <pageMargins left="0" right="0" top="0" bottom="0.39370078740157483" header="0" footer="0"/>
  <pageSetup paperSize="9" scale="46" orientation="landscape" r:id="rId1"/>
  <headerFooter alignWithMargins="0">
    <oddFooter xml:space="preserve">&amp;RPàgina &amp;P de &amp;N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1"/>
  <sheetViews>
    <sheetView topLeftCell="B13" zoomScale="70" zoomScaleNormal="70" workbookViewId="0">
      <selection activeCell="D47" sqref="D47"/>
    </sheetView>
  </sheetViews>
  <sheetFormatPr baseColWidth="10" defaultColWidth="8.765625" defaultRowHeight="13.5"/>
  <cols>
    <col min="1" max="1" width="14.15234375" customWidth="1"/>
    <col min="2" max="6" width="18.15234375" customWidth="1"/>
    <col min="7" max="8" width="14" customWidth="1"/>
    <col min="9" max="9" width="17.765625" customWidth="1"/>
    <col min="10" max="10" width="16" customWidth="1"/>
    <col min="11" max="11" width="17.4609375" customWidth="1"/>
    <col min="12" max="12" width="15.4609375" customWidth="1"/>
    <col min="13" max="13" width="14.23046875" customWidth="1"/>
  </cols>
  <sheetData>
    <row r="1" spans="1:27" ht="15">
      <c r="A1" s="119" t="s">
        <v>294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27" ht="38.25" customHeight="1">
      <c r="A2" s="124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27" ht="14.25" customHeight="1">
      <c r="A3" s="257" t="s">
        <v>116</v>
      </c>
      <c r="B3" s="268" t="s">
        <v>70</v>
      </c>
      <c r="C3" s="268"/>
      <c r="D3" s="268"/>
      <c r="E3" s="268"/>
      <c r="F3" s="268"/>
      <c r="G3" s="255" t="s">
        <v>73</v>
      </c>
      <c r="H3" s="255"/>
      <c r="I3" s="255" t="s">
        <v>8</v>
      </c>
      <c r="J3" s="254" t="s">
        <v>190</v>
      </c>
      <c r="K3" s="254"/>
      <c r="L3" s="254" t="s">
        <v>189</v>
      </c>
      <c r="M3" s="254" t="s">
        <v>118</v>
      </c>
    </row>
    <row r="4" spans="1:27" ht="14.25" customHeight="1">
      <c r="A4" s="257"/>
      <c r="B4" s="298" t="s">
        <v>71</v>
      </c>
      <c r="C4" s="298"/>
      <c r="D4" s="298"/>
      <c r="E4" s="314" t="s">
        <v>72</v>
      </c>
      <c r="F4" s="315"/>
      <c r="G4" s="282" t="s">
        <v>1</v>
      </c>
      <c r="H4" s="316" t="s">
        <v>2</v>
      </c>
      <c r="I4" s="255"/>
      <c r="J4" s="260" t="s">
        <v>119</v>
      </c>
      <c r="K4" s="260" t="s">
        <v>120</v>
      </c>
      <c r="L4" s="254"/>
      <c r="M4" s="254"/>
    </row>
    <row r="5" spans="1:27">
      <c r="A5" s="257"/>
      <c r="B5" s="118" t="s">
        <v>187</v>
      </c>
      <c r="C5" s="118" t="s">
        <v>2</v>
      </c>
      <c r="D5" s="118" t="s">
        <v>3</v>
      </c>
      <c r="E5" s="118" t="s">
        <v>1</v>
      </c>
      <c r="F5" s="118" t="s">
        <v>2</v>
      </c>
      <c r="G5" s="282"/>
      <c r="H5" s="317"/>
      <c r="I5" s="255"/>
      <c r="J5" s="260"/>
      <c r="K5" s="260"/>
      <c r="L5" s="254"/>
      <c r="M5" s="254"/>
    </row>
    <row r="6" spans="1:27">
      <c r="A6" s="257"/>
      <c r="B6" s="118" t="s">
        <v>5</v>
      </c>
      <c r="C6" s="118" t="s">
        <v>5</v>
      </c>
      <c r="D6" s="118" t="s">
        <v>5</v>
      </c>
      <c r="E6" s="118" t="s">
        <v>5</v>
      </c>
      <c r="F6" s="118" t="s">
        <v>5</v>
      </c>
      <c r="G6" s="117" t="s">
        <v>7</v>
      </c>
      <c r="H6" s="117" t="s">
        <v>7</v>
      </c>
      <c r="I6" s="255"/>
      <c r="J6" s="117" t="s">
        <v>11</v>
      </c>
      <c r="K6" s="117" t="s">
        <v>11</v>
      </c>
      <c r="L6" s="117" t="s">
        <v>117</v>
      </c>
      <c r="M6" s="117" t="s">
        <v>117</v>
      </c>
    </row>
    <row r="7" spans="1:27">
      <c r="A7" s="2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1:27" ht="15">
      <c r="A8" s="32" t="s">
        <v>233</v>
      </c>
      <c r="B8" s="150"/>
      <c r="C8" s="151"/>
      <c r="D8" s="152"/>
      <c r="E8" s="150"/>
      <c r="F8" s="151"/>
      <c r="G8" s="150"/>
      <c r="H8" s="151"/>
      <c r="I8" s="169"/>
      <c r="J8" s="150"/>
      <c r="K8" s="151"/>
      <c r="L8" s="151"/>
      <c r="M8" s="152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</row>
    <row r="9" spans="1:27" ht="15">
      <c r="A9" s="53" t="s">
        <v>18</v>
      </c>
      <c r="B9" s="157">
        <v>0</v>
      </c>
      <c r="C9" s="157">
        <v>0</v>
      </c>
      <c r="D9" s="157">
        <v>0</v>
      </c>
      <c r="E9" s="157">
        <v>0</v>
      </c>
      <c r="F9" s="157">
        <v>0</v>
      </c>
      <c r="G9" s="157">
        <v>0</v>
      </c>
      <c r="H9" s="157">
        <v>0</v>
      </c>
      <c r="I9" s="157">
        <v>0</v>
      </c>
      <c r="J9" s="157">
        <v>0</v>
      </c>
      <c r="K9" s="157">
        <v>0</v>
      </c>
      <c r="L9" s="157">
        <v>0</v>
      </c>
      <c r="M9" s="157">
        <v>0</v>
      </c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</row>
    <row r="10" spans="1:27" ht="15">
      <c r="A10" s="53" t="s">
        <v>19</v>
      </c>
      <c r="B10" s="157">
        <v>0</v>
      </c>
      <c r="C10" s="157">
        <v>0</v>
      </c>
      <c r="D10" s="157">
        <v>0</v>
      </c>
      <c r="E10" s="157">
        <v>0</v>
      </c>
      <c r="F10" s="157">
        <v>0</v>
      </c>
      <c r="G10" s="157">
        <v>0</v>
      </c>
      <c r="H10" s="157">
        <v>0</v>
      </c>
      <c r="I10" s="157">
        <v>0</v>
      </c>
      <c r="J10" s="157">
        <v>0</v>
      </c>
      <c r="K10" s="157">
        <v>0</v>
      </c>
      <c r="L10" s="157">
        <v>0</v>
      </c>
      <c r="M10" s="157">
        <v>0</v>
      </c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</row>
    <row r="11" spans="1:27" ht="15">
      <c r="A11" s="53" t="s">
        <v>20</v>
      </c>
      <c r="B11" s="159">
        <v>0</v>
      </c>
      <c r="C11" s="159">
        <v>0</v>
      </c>
      <c r="D11" s="159">
        <v>0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</row>
    <row r="12" spans="1:27" ht="15">
      <c r="A12" s="53" t="s">
        <v>21</v>
      </c>
      <c r="B12" s="159">
        <v>301</v>
      </c>
      <c r="C12" s="159">
        <v>115</v>
      </c>
      <c r="D12" s="159">
        <v>416</v>
      </c>
      <c r="E12" s="159">
        <v>301</v>
      </c>
      <c r="F12" s="159">
        <v>115</v>
      </c>
      <c r="G12" s="159">
        <v>1980</v>
      </c>
      <c r="H12" s="159">
        <v>5000</v>
      </c>
      <c r="I12" s="159">
        <v>1171</v>
      </c>
      <c r="J12" s="159">
        <v>1142</v>
      </c>
      <c r="K12" s="159">
        <v>29</v>
      </c>
      <c r="L12" s="159">
        <v>3</v>
      </c>
      <c r="M12" s="159">
        <v>6</v>
      </c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</row>
    <row r="13" spans="1:27" ht="15">
      <c r="A13" s="31" t="s">
        <v>22</v>
      </c>
      <c r="B13" s="138">
        <f>SUM(B9:B12)</f>
        <v>301</v>
      </c>
      <c r="C13" s="138">
        <f t="shared" ref="C13:F13" si="0">SUM(C9:C12)</f>
        <v>115</v>
      </c>
      <c r="D13" s="138">
        <f t="shared" si="0"/>
        <v>416</v>
      </c>
      <c r="E13" s="138">
        <f t="shared" si="0"/>
        <v>301</v>
      </c>
      <c r="F13" s="138">
        <f t="shared" si="0"/>
        <v>115</v>
      </c>
      <c r="G13" s="169"/>
      <c r="H13" s="169"/>
      <c r="I13" s="138">
        <f t="shared" ref="I13:M13" si="1">SUM(I9:I12)</f>
        <v>1171</v>
      </c>
      <c r="J13" s="138">
        <f t="shared" si="1"/>
        <v>1142</v>
      </c>
      <c r="K13" s="138">
        <f t="shared" si="1"/>
        <v>29</v>
      </c>
      <c r="L13" s="138">
        <f t="shared" si="1"/>
        <v>3</v>
      </c>
      <c r="M13" s="138">
        <f t="shared" si="1"/>
        <v>6</v>
      </c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</row>
    <row r="14" spans="1:27" ht="15">
      <c r="A14" s="2"/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</row>
    <row r="15" spans="1:27" ht="15">
      <c r="A15" s="32" t="s">
        <v>234</v>
      </c>
      <c r="B15" s="143"/>
      <c r="C15" s="144"/>
      <c r="D15" s="145"/>
      <c r="E15" s="143"/>
      <c r="F15" s="144"/>
      <c r="G15" s="143"/>
      <c r="H15" s="144"/>
      <c r="I15" s="154"/>
      <c r="J15" s="150"/>
      <c r="K15" s="151"/>
      <c r="L15" s="151"/>
      <c r="M15" s="152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</row>
    <row r="16" spans="1:27" ht="15">
      <c r="A16" s="53"/>
      <c r="B16" s="157">
        <v>2399</v>
      </c>
      <c r="C16" s="157">
        <v>233</v>
      </c>
      <c r="D16" s="157">
        <v>2632</v>
      </c>
      <c r="E16" s="157">
        <v>2284</v>
      </c>
      <c r="F16" s="157">
        <v>220</v>
      </c>
      <c r="G16" s="157">
        <v>1086</v>
      </c>
      <c r="H16" s="157">
        <v>2408</v>
      </c>
      <c r="I16" s="157">
        <v>3010</v>
      </c>
      <c r="J16" s="157">
        <v>0</v>
      </c>
      <c r="K16" s="157">
        <v>3010</v>
      </c>
      <c r="L16" s="157">
        <v>354</v>
      </c>
      <c r="M16" s="157">
        <v>64</v>
      </c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</row>
    <row r="17" spans="1:27" ht="15">
      <c r="A17" s="53"/>
      <c r="B17" s="157">
        <v>3468</v>
      </c>
      <c r="C17" s="157">
        <v>256</v>
      </c>
      <c r="D17" s="157">
        <v>3724</v>
      </c>
      <c r="E17" s="157">
        <v>3291</v>
      </c>
      <c r="F17" s="157">
        <v>239</v>
      </c>
      <c r="G17" s="157">
        <v>1377</v>
      </c>
      <c r="H17" s="157">
        <v>1625</v>
      </c>
      <c r="I17" s="157">
        <v>4920</v>
      </c>
      <c r="J17" s="157">
        <v>0</v>
      </c>
      <c r="K17" s="157">
        <v>4920</v>
      </c>
      <c r="L17" s="157">
        <v>89</v>
      </c>
      <c r="M17" s="157">
        <v>73</v>
      </c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</row>
    <row r="18" spans="1:27" ht="15">
      <c r="A18" s="53"/>
      <c r="B18" s="159">
        <v>29612</v>
      </c>
      <c r="C18" s="159">
        <v>9248</v>
      </c>
      <c r="D18" s="159">
        <v>38860</v>
      </c>
      <c r="E18" s="159">
        <v>27211</v>
      </c>
      <c r="F18" s="159">
        <v>8667</v>
      </c>
      <c r="G18" s="159">
        <v>842</v>
      </c>
      <c r="H18" s="159">
        <v>3144</v>
      </c>
      <c r="I18" s="159">
        <v>50161</v>
      </c>
      <c r="J18" s="159">
        <v>6</v>
      </c>
      <c r="K18" s="159">
        <v>50155</v>
      </c>
      <c r="L18" s="159">
        <v>505</v>
      </c>
      <c r="M18" s="159">
        <v>12</v>
      </c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</row>
    <row r="19" spans="1:27" ht="15">
      <c r="A19" s="53"/>
      <c r="B19" s="159">
        <v>49890</v>
      </c>
      <c r="C19" s="159">
        <v>14209</v>
      </c>
      <c r="D19" s="159">
        <v>64099</v>
      </c>
      <c r="E19" s="159">
        <v>47312</v>
      </c>
      <c r="F19" s="159">
        <v>13233</v>
      </c>
      <c r="G19" s="159">
        <v>1559</v>
      </c>
      <c r="H19" s="159">
        <v>3627</v>
      </c>
      <c r="I19" s="159">
        <v>121758</v>
      </c>
      <c r="J19" s="159">
        <v>0</v>
      </c>
      <c r="K19" s="159">
        <v>121758</v>
      </c>
      <c r="L19" s="159">
        <v>2455</v>
      </c>
      <c r="M19" s="159">
        <v>42</v>
      </c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</row>
    <row r="20" spans="1:27" ht="15">
      <c r="A20" s="31" t="s">
        <v>22</v>
      </c>
      <c r="B20" s="138">
        <f>SUM(B16:B19)</f>
        <v>85369</v>
      </c>
      <c r="C20" s="138">
        <f t="shared" ref="C20" si="2">SUM(C16:C19)</f>
        <v>23946</v>
      </c>
      <c r="D20" s="138">
        <f t="shared" ref="D20" si="3">SUM(D16:D19)</f>
        <v>109315</v>
      </c>
      <c r="E20" s="138">
        <f t="shared" ref="E20" si="4">SUM(E16:E19)</f>
        <v>80098</v>
      </c>
      <c r="F20" s="138">
        <f t="shared" ref="F20" si="5">SUM(F16:F19)</f>
        <v>22359</v>
      </c>
      <c r="G20" s="169"/>
      <c r="H20" s="169"/>
      <c r="I20" s="138">
        <f t="shared" ref="I20" si="6">SUM(I16:I19)</f>
        <v>179849</v>
      </c>
      <c r="J20" s="138">
        <f t="shared" ref="J20" si="7">SUM(J16:J19)</f>
        <v>6</v>
      </c>
      <c r="K20" s="138">
        <f t="shared" ref="K20" si="8">SUM(K16:K19)</f>
        <v>179843</v>
      </c>
      <c r="L20" s="138">
        <f t="shared" ref="L20" si="9">SUM(L16:L19)</f>
        <v>3403</v>
      </c>
      <c r="M20" s="138">
        <f t="shared" ref="M20" si="10">SUM(M16:M19)</f>
        <v>191</v>
      </c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</row>
    <row r="21" spans="1:27" ht="15">
      <c r="A21" s="2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</row>
    <row r="22" spans="1:27" ht="15">
      <c r="A22" s="30" t="s">
        <v>235</v>
      </c>
      <c r="B22" s="154"/>
      <c r="C22" s="154"/>
      <c r="D22" s="154"/>
      <c r="E22" s="143"/>
      <c r="F22" s="144"/>
      <c r="G22" s="170"/>
      <c r="H22" s="171"/>
      <c r="I22" s="154"/>
      <c r="J22" s="154"/>
      <c r="K22" s="154"/>
      <c r="L22" s="154"/>
      <c r="M22" s="154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</row>
    <row r="23" spans="1:27" ht="15">
      <c r="A23" s="53" t="s">
        <v>18</v>
      </c>
      <c r="B23" s="159">
        <f>(B9+B16)</f>
        <v>2399</v>
      </c>
      <c r="C23" s="159">
        <f t="shared" ref="C23:F23" si="11">(C9+C16)</f>
        <v>233</v>
      </c>
      <c r="D23" s="159">
        <f t="shared" si="11"/>
        <v>2632</v>
      </c>
      <c r="E23" s="159">
        <f t="shared" si="11"/>
        <v>2284</v>
      </c>
      <c r="F23" s="159">
        <f t="shared" si="11"/>
        <v>220</v>
      </c>
      <c r="G23" s="169"/>
      <c r="H23" s="169"/>
      <c r="I23" s="159">
        <f t="shared" ref="I23:M23" si="12">(I9+I16)</f>
        <v>3010</v>
      </c>
      <c r="J23" s="159">
        <f t="shared" si="12"/>
        <v>0</v>
      </c>
      <c r="K23" s="159">
        <f t="shared" si="12"/>
        <v>3010</v>
      </c>
      <c r="L23" s="159">
        <f t="shared" si="12"/>
        <v>354</v>
      </c>
      <c r="M23" s="159">
        <f t="shared" si="12"/>
        <v>64</v>
      </c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</row>
    <row r="24" spans="1:27" ht="15">
      <c r="A24" s="53" t="s">
        <v>19</v>
      </c>
      <c r="B24" s="159">
        <f t="shared" ref="B24:F24" si="13">(B10+B17)</f>
        <v>3468</v>
      </c>
      <c r="C24" s="159">
        <f t="shared" si="13"/>
        <v>256</v>
      </c>
      <c r="D24" s="159">
        <f t="shared" si="13"/>
        <v>3724</v>
      </c>
      <c r="E24" s="159">
        <f t="shared" si="13"/>
        <v>3291</v>
      </c>
      <c r="F24" s="159">
        <f t="shared" si="13"/>
        <v>239</v>
      </c>
      <c r="G24" s="169"/>
      <c r="H24" s="169"/>
      <c r="I24" s="159">
        <f t="shared" ref="I24:M24" si="14">(I10+I17)</f>
        <v>4920</v>
      </c>
      <c r="J24" s="159">
        <f t="shared" si="14"/>
        <v>0</v>
      </c>
      <c r="K24" s="159">
        <f t="shared" si="14"/>
        <v>4920</v>
      </c>
      <c r="L24" s="159">
        <f t="shared" si="14"/>
        <v>89</v>
      </c>
      <c r="M24" s="159">
        <f t="shared" si="14"/>
        <v>73</v>
      </c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</row>
    <row r="25" spans="1:27" ht="15">
      <c r="A25" s="53" t="s">
        <v>20</v>
      </c>
      <c r="B25" s="159">
        <f t="shared" ref="B25:F25" si="15">(B11+B18)</f>
        <v>29612</v>
      </c>
      <c r="C25" s="159">
        <f t="shared" si="15"/>
        <v>9248</v>
      </c>
      <c r="D25" s="159">
        <f t="shared" si="15"/>
        <v>38860</v>
      </c>
      <c r="E25" s="159">
        <f t="shared" si="15"/>
        <v>27211</v>
      </c>
      <c r="F25" s="159">
        <f t="shared" si="15"/>
        <v>8667</v>
      </c>
      <c r="G25" s="169"/>
      <c r="H25" s="169"/>
      <c r="I25" s="159">
        <f t="shared" ref="I25:M25" si="16">(I11+I18)</f>
        <v>50161</v>
      </c>
      <c r="J25" s="159">
        <f t="shared" si="16"/>
        <v>6</v>
      </c>
      <c r="K25" s="159">
        <f t="shared" si="16"/>
        <v>50155</v>
      </c>
      <c r="L25" s="159">
        <f t="shared" si="16"/>
        <v>505</v>
      </c>
      <c r="M25" s="159">
        <f t="shared" si="16"/>
        <v>12</v>
      </c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</row>
    <row r="26" spans="1:27" ht="15">
      <c r="A26" s="53" t="s">
        <v>21</v>
      </c>
      <c r="B26" s="159">
        <f t="shared" ref="B26:F26" si="17">(B12+B19)</f>
        <v>50191</v>
      </c>
      <c r="C26" s="159">
        <f t="shared" si="17"/>
        <v>14324</v>
      </c>
      <c r="D26" s="159">
        <f t="shared" si="17"/>
        <v>64515</v>
      </c>
      <c r="E26" s="159">
        <f t="shared" si="17"/>
        <v>47613</v>
      </c>
      <c r="F26" s="159">
        <f t="shared" si="17"/>
        <v>13348</v>
      </c>
      <c r="G26" s="169"/>
      <c r="H26" s="169"/>
      <c r="I26" s="159">
        <f t="shared" ref="I26:M26" si="18">(I12+I19)</f>
        <v>122929</v>
      </c>
      <c r="J26" s="159">
        <f t="shared" si="18"/>
        <v>1142</v>
      </c>
      <c r="K26" s="159">
        <f t="shared" si="18"/>
        <v>121787</v>
      </c>
      <c r="L26" s="159">
        <f t="shared" si="18"/>
        <v>2458</v>
      </c>
      <c r="M26" s="159">
        <f t="shared" si="18"/>
        <v>48</v>
      </c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</row>
    <row r="27" spans="1:27" ht="15">
      <c r="A27" s="31" t="s">
        <v>22</v>
      </c>
      <c r="B27" s="138">
        <f>SUM(B23:B26)</f>
        <v>85670</v>
      </c>
      <c r="C27" s="138">
        <f t="shared" ref="C27" si="19">SUM(C23:C26)</f>
        <v>24061</v>
      </c>
      <c r="D27" s="138">
        <f t="shared" ref="D27" si="20">SUM(D23:D26)</f>
        <v>109731</v>
      </c>
      <c r="E27" s="138">
        <f t="shared" ref="E27" si="21">SUM(E23:E26)</f>
        <v>80399</v>
      </c>
      <c r="F27" s="138">
        <f t="shared" ref="F27" si="22">SUM(F23:F26)</f>
        <v>22474</v>
      </c>
      <c r="G27" s="169"/>
      <c r="H27" s="169"/>
      <c r="I27" s="138">
        <f t="shared" ref="I27" si="23">SUM(I23:I26)</f>
        <v>181020</v>
      </c>
      <c r="J27" s="138">
        <f t="shared" ref="J27" si="24">SUM(J23:J26)</f>
        <v>1148</v>
      </c>
      <c r="K27" s="138">
        <f t="shared" ref="K27" si="25">SUM(K23:K26)</f>
        <v>179872</v>
      </c>
      <c r="L27" s="138">
        <f t="shared" ref="L27" si="26">SUM(L23:L26)</f>
        <v>3406</v>
      </c>
      <c r="M27" s="138">
        <f t="shared" ref="M27" si="27">SUM(M23:M26)</f>
        <v>197</v>
      </c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</row>
    <row r="28" spans="1:27" ht="15">
      <c r="A28" s="98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</row>
    <row r="29" spans="1:27">
      <c r="A29" s="2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</row>
    <row r="30" spans="1:27">
      <c r="A30" s="32" t="s">
        <v>236</v>
      </c>
      <c r="B30" s="174"/>
      <c r="C30" s="174"/>
      <c r="D30" s="174"/>
      <c r="E30" s="174"/>
      <c r="F30" s="175"/>
      <c r="G30" s="176"/>
      <c r="H30" s="176"/>
      <c r="I30" s="176"/>
      <c r="J30" s="177"/>
      <c r="K30" s="177"/>
      <c r="L30" s="177"/>
      <c r="M30" s="177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</row>
    <row r="31" spans="1:27">
      <c r="A31" s="114"/>
      <c r="B31" s="269" t="s">
        <v>121</v>
      </c>
      <c r="C31" s="269" t="s">
        <v>122</v>
      </c>
      <c r="D31" s="269" t="s">
        <v>123</v>
      </c>
      <c r="E31" s="259" t="s">
        <v>124</v>
      </c>
      <c r="F31" s="269" t="s">
        <v>125</v>
      </c>
      <c r="G31" s="158"/>
      <c r="H31" s="158"/>
      <c r="I31" s="158"/>
      <c r="J31" s="158"/>
      <c r="K31" s="158"/>
      <c r="L31" s="158"/>
      <c r="M31" s="15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</row>
    <row r="32" spans="1:27">
      <c r="A32" s="115"/>
      <c r="B32" s="269"/>
      <c r="C32" s="269"/>
      <c r="D32" s="269"/>
      <c r="E32" s="269"/>
      <c r="F32" s="269"/>
      <c r="G32" s="158"/>
      <c r="H32" s="158"/>
      <c r="I32" s="158"/>
      <c r="J32" s="158"/>
      <c r="K32" s="158"/>
      <c r="L32" s="158"/>
      <c r="M32" s="15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</row>
    <row r="33" spans="1:27" ht="15">
      <c r="A33" s="53" t="s">
        <v>18</v>
      </c>
      <c r="B33" s="157">
        <v>470</v>
      </c>
      <c r="C33" s="157">
        <v>0</v>
      </c>
      <c r="D33" s="157">
        <v>0</v>
      </c>
      <c r="E33" s="157">
        <v>2773</v>
      </c>
      <c r="F33" s="157">
        <v>0</v>
      </c>
      <c r="G33" s="158"/>
      <c r="H33" s="158"/>
      <c r="I33" s="158"/>
      <c r="J33" s="158"/>
      <c r="K33" s="158"/>
      <c r="L33" s="158"/>
      <c r="M33" s="15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</row>
    <row r="34" spans="1:27" ht="15">
      <c r="A34" s="53" t="s">
        <v>19</v>
      </c>
      <c r="B34" s="157">
        <v>758</v>
      </c>
      <c r="C34" s="157">
        <v>0</v>
      </c>
      <c r="D34" s="157">
        <v>0</v>
      </c>
      <c r="E34" s="157">
        <v>4284</v>
      </c>
      <c r="F34" s="157">
        <v>0</v>
      </c>
      <c r="G34" s="158"/>
      <c r="H34" s="158"/>
      <c r="I34" s="158"/>
      <c r="J34" s="158"/>
      <c r="K34" s="158"/>
      <c r="L34" s="158"/>
      <c r="M34" s="15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</row>
    <row r="35" spans="1:27" ht="15">
      <c r="A35" s="53" t="s">
        <v>20</v>
      </c>
      <c r="B35" s="159">
        <v>8765</v>
      </c>
      <c r="C35" s="159">
        <v>6</v>
      </c>
      <c r="D35" s="159">
        <v>0</v>
      </c>
      <c r="E35" s="159">
        <v>43407</v>
      </c>
      <c r="F35" s="159">
        <v>0</v>
      </c>
      <c r="G35" s="158"/>
      <c r="H35" s="158"/>
      <c r="I35" s="158"/>
      <c r="J35" s="158"/>
      <c r="K35" s="158"/>
      <c r="L35" s="158"/>
      <c r="M35" s="15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</row>
    <row r="36" spans="1:27" ht="15">
      <c r="A36" s="53" t="s">
        <v>21</v>
      </c>
      <c r="B36" s="159">
        <v>24338</v>
      </c>
      <c r="C36" s="159">
        <v>1142</v>
      </c>
      <c r="D36" s="159">
        <v>0</v>
      </c>
      <c r="E36" s="159">
        <v>120082</v>
      </c>
      <c r="F36" s="159">
        <v>0</v>
      </c>
      <c r="G36" s="158"/>
      <c r="H36" s="158"/>
      <c r="I36" s="158"/>
      <c r="J36" s="158"/>
      <c r="K36" s="158"/>
      <c r="L36" s="158"/>
      <c r="M36" s="15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</row>
    <row r="37" spans="1:27" ht="15">
      <c r="A37" s="31" t="s">
        <v>22</v>
      </c>
      <c r="B37" s="138">
        <f>SUM(B33:B36)</f>
        <v>34331</v>
      </c>
      <c r="C37" s="138">
        <f t="shared" ref="C37" si="28">SUM(C33:C36)</f>
        <v>1148</v>
      </c>
      <c r="D37" s="138">
        <f t="shared" ref="D37" si="29">SUM(D33:D36)</f>
        <v>0</v>
      </c>
      <c r="E37" s="138">
        <f t="shared" ref="E37" si="30">SUM(E33:E36)</f>
        <v>170546</v>
      </c>
      <c r="F37" s="138">
        <f t="shared" ref="F37" si="31">SUM(F33:F36)</f>
        <v>0</v>
      </c>
      <c r="G37" s="158"/>
      <c r="H37" s="158"/>
      <c r="I37" s="158"/>
      <c r="J37" s="158"/>
      <c r="K37" s="158"/>
      <c r="L37" s="158"/>
      <c r="M37" s="15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</row>
    <row r="38" spans="1:27">
      <c r="A38" s="2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5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</row>
    <row r="39" spans="1:27">
      <c r="A39" s="2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5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</row>
    <row r="40" spans="1:27">
      <c r="A40" s="32" t="s">
        <v>206</v>
      </c>
      <c r="B40" s="178"/>
      <c r="C40" s="178"/>
      <c r="D40" s="178"/>
      <c r="E40" s="179"/>
      <c r="F40" s="176"/>
      <c r="G40" s="176"/>
      <c r="H40" s="176"/>
      <c r="I40" s="177"/>
      <c r="J40" s="177"/>
      <c r="K40" s="177"/>
      <c r="L40" s="163"/>
      <c r="M40" s="163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</row>
    <row r="41" spans="1:27">
      <c r="A41" s="6"/>
      <c r="B41" s="310" t="s">
        <v>204</v>
      </c>
      <c r="C41" s="310" t="s">
        <v>203</v>
      </c>
      <c r="D41" s="310" t="s">
        <v>205</v>
      </c>
      <c r="E41" s="312" t="s">
        <v>114</v>
      </c>
      <c r="F41" s="163"/>
      <c r="G41" s="180"/>
      <c r="H41" s="180"/>
      <c r="I41" s="181"/>
      <c r="J41" s="181"/>
      <c r="K41" s="163"/>
      <c r="L41" s="163"/>
      <c r="M41" s="163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</row>
    <row r="42" spans="1:27" ht="23.5">
      <c r="A42" s="6"/>
      <c r="B42" s="311"/>
      <c r="C42" s="311"/>
      <c r="D42" s="311"/>
      <c r="E42" s="313"/>
      <c r="F42" s="163"/>
      <c r="G42" s="180"/>
      <c r="H42" s="182"/>
      <c r="I42" s="181"/>
      <c r="J42" s="181"/>
      <c r="K42" s="163"/>
      <c r="L42" s="163"/>
      <c r="M42" s="163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</row>
    <row r="43" spans="1:27" ht="23.5">
      <c r="A43" s="53" t="s">
        <v>18</v>
      </c>
      <c r="B43" s="157">
        <v>0</v>
      </c>
      <c r="C43" s="157">
        <v>470</v>
      </c>
      <c r="D43" s="157">
        <v>0</v>
      </c>
      <c r="E43" s="183">
        <f>SUM(B43:D43)</f>
        <v>470</v>
      </c>
      <c r="F43" s="184"/>
      <c r="G43" s="180"/>
      <c r="H43" s="182"/>
      <c r="I43" s="181"/>
      <c r="J43" s="181"/>
      <c r="K43" s="158"/>
      <c r="L43" s="158"/>
      <c r="M43" s="15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</row>
    <row r="44" spans="1:27" ht="23.5">
      <c r="A44" s="53" t="s">
        <v>19</v>
      </c>
      <c r="B44" s="157">
        <v>743</v>
      </c>
      <c r="C44" s="157">
        <v>11</v>
      </c>
      <c r="D44" s="157">
        <v>4</v>
      </c>
      <c r="E44" s="183">
        <f t="shared" ref="E44:E47" si="32">SUM(B44:D44)</f>
        <v>758</v>
      </c>
      <c r="F44" s="163"/>
      <c r="G44" s="180"/>
      <c r="H44" s="182"/>
      <c r="I44" s="185"/>
      <c r="J44" s="185"/>
      <c r="K44" s="158"/>
      <c r="L44" s="158"/>
      <c r="M44" s="15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</row>
    <row r="45" spans="1:27" ht="23.5">
      <c r="A45" s="53" t="s">
        <v>20</v>
      </c>
      <c r="B45" s="159">
        <v>8409</v>
      </c>
      <c r="C45" s="159">
        <v>157</v>
      </c>
      <c r="D45" s="159">
        <v>199</v>
      </c>
      <c r="E45" s="183">
        <f t="shared" si="32"/>
        <v>8765</v>
      </c>
      <c r="F45" s="163"/>
      <c r="G45" s="180"/>
      <c r="H45" s="182"/>
      <c r="I45" s="185"/>
      <c r="J45" s="185"/>
      <c r="K45" s="158"/>
      <c r="L45" s="158"/>
      <c r="M45" s="15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</row>
    <row r="46" spans="1:27" ht="23.5">
      <c r="A46" s="53" t="s">
        <v>21</v>
      </c>
      <c r="B46" s="159">
        <v>12169</v>
      </c>
      <c r="C46" s="159">
        <v>2434</v>
      </c>
      <c r="D46" s="159">
        <v>9735</v>
      </c>
      <c r="E46" s="183">
        <f t="shared" si="32"/>
        <v>24338</v>
      </c>
      <c r="F46" s="163"/>
      <c r="G46" s="180"/>
      <c r="H46" s="182"/>
      <c r="I46" s="185"/>
      <c r="J46" s="185"/>
      <c r="K46" s="158"/>
      <c r="L46" s="158"/>
      <c r="M46" s="15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</row>
    <row r="47" spans="1:27" ht="23.5">
      <c r="A47" s="31" t="s">
        <v>22</v>
      </c>
      <c r="B47" s="138">
        <f>SUM(B43:B46)</f>
        <v>21321</v>
      </c>
      <c r="C47" s="138">
        <f t="shared" ref="C47:D47" si="33">SUM(C43:C46)</f>
        <v>3072</v>
      </c>
      <c r="D47" s="138">
        <f t="shared" si="33"/>
        <v>9938</v>
      </c>
      <c r="E47" s="183">
        <f t="shared" si="32"/>
        <v>34331</v>
      </c>
      <c r="F47" s="163"/>
      <c r="G47" s="180"/>
      <c r="H47" s="182"/>
      <c r="I47" s="185"/>
      <c r="J47" s="185"/>
      <c r="K47" s="158"/>
      <c r="L47" s="158"/>
      <c r="M47" s="15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</row>
    <row r="48" spans="1:27">
      <c r="A48" s="52" t="s">
        <v>207</v>
      </c>
      <c r="B48" s="173"/>
      <c r="C48" s="173"/>
      <c r="D48" s="173"/>
      <c r="E48" s="173"/>
      <c r="F48" s="173"/>
      <c r="G48" s="185"/>
      <c r="H48" s="185"/>
      <c r="I48" s="185"/>
      <c r="J48" s="185"/>
      <c r="K48" s="158"/>
      <c r="L48" s="158"/>
      <c r="M48" s="15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</row>
    <row r="49" spans="1:27">
      <c r="A49" s="23"/>
      <c r="B49" s="158"/>
      <c r="C49" s="158"/>
      <c r="D49" s="158"/>
      <c r="E49" s="158"/>
      <c r="F49" s="158"/>
      <c r="G49" s="185"/>
      <c r="H49" s="185"/>
      <c r="I49" s="185"/>
      <c r="J49" s="185"/>
      <c r="K49" s="158"/>
      <c r="L49" s="158"/>
      <c r="M49" s="15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</row>
    <row r="50" spans="1:27">
      <c r="B50" s="218"/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</row>
    <row r="51" spans="1:27">
      <c r="B51" s="218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</row>
    <row r="52" spans="1:27">
      <c r="B52" s="218"/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</row>
    <row r="53" spans="1:27">
      <c r="B53" s="218"/>
      <c r="C53" s="218"/>
      <c r="D53" s="218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18"/>
      <c r="R53" s="218"/>
      <c r="S53" s="218"/>
      <c r="T53" s="218"/>
      <c r="U53" s="218"/>
      <c r="V53" s="218"/>
      <c r="W53" s="218"/>
      <c r="X53" s="218"/>
      <c r="Y53" s="218"/>
      <c r="Z53" s="218"/>
      <c r="AA53" s="218"/>
    </row>
    <row r="54" spans="1:27">
      <c r="B54" s="218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218"/>
      <c r="U54" s="218"/>
      <c r="V54" s="218"/>
      <c r="W54" s="218"/>
      <c r="X54" s="218"/>
      <c r="Y54" s="218"/>
      <c r="Z54" s="218"/>
      <c r="AA54" s="218"/>
    </row>
    <row r="55" spans="1:27">
      <c r="B55" s="218"/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8"/>
      <c r="Q55" s="218"/>
      <c r="R55" s="218"/>
      <c r="S55" s="218"/>
      <c r="T55" s="218"/>
      <c r="U55" s="218"/>
      <c r="V55" s="218"/>
      <c r="W55" s="218"/>
      <c r="X55" s="218"/>
      <c r="Y55" s="218"/>
      <c r="Z55" s="218"/>
      <c r="AA55" s="218"/>
    </row>
    <row r="56" spans="1:27">
      <c r="B56" s="218"/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218"/>
      <c r="T56" s="218"/>
      <c r="U56" s="218"/>
      <c r="V56" s="218"/>
      <c r="W56" s="218"/>
      <c r="X56" s="218"/>
      <c r="Y56" s="218"/>
      <c r="Z56" s="218"/>
      <c r="AA56" s="218"/>
    </row>
    <row r="57" spans="1:27">
      <c r="B57" s="218"/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218"/>
      <c r="Y57" s="218"/>
      <c r="Z57" s="218"/>
      <c r="AA57" s="218"/>
    </row>
    <row r="58" spans="1:27"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18"/>
      <c r="R58" s="218"/>
      <c r="S58" s="218"/>
      <c r="T58" s="218"/>
      <c r="U58" s="218"/>
      <c r="V58" s="218"/>
      <c r="W58" s="218"/>
      <c r="X58" s="218"/>
      <c r="Y58" s="218"/>
      <c r="Z58" s="218"/>
      <c r="AA58" s="218"/>
    </row>
    <row r="59" spans="1:27">
      <c r="B59" s="218"/>
      <c r="C59" s="218"/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8"/>
      <c r="X59" s="218"/>
      <c r="Y59" s="218"/>
      <c r="Z59" s="218"/>
      <c r="AA59" s="218"/>
    </row>
    <row r="60" spans="1:27">
      <c r="B60" s="218"/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8"/>
      <c r="Q60" s="218"/>
      <c r="R60" s="218"/>
      <c r="S60" s="218"/>
      <c r="T60" s="218"/>
      <c r="U60" s="218"/>
      <c r="V60" s="218"/>
      <c r="W60" s="218"/>
      <c r="X60" s="218"/>
      <c r="Y60" s="218"/>
      <c r="Z60" s="218"/>
      <c r="AA60" s="218"/>
    </row>
    <row r="61" spans="1:27"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218"/>
      <c r="W61" s="218"/>
      <c r="X61" s="218"/>
      <c r="Y61" s="218"/>
      <c r="Z61" s="218"/>
      <c r="AA61" s="218"/>
    </row>
    <row r="62" spans="1:27"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218"/>
      <c r="W62" s="218"/>
      <c r="X62" s="218"/>
      <c r="Y62" s="218"/>
      <c r="Z62" s="218"/>
      <c r="AA62" s="218"/>
    </row>
    <row r="63" spans="1:27"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218"/>
      <c r="W63" s="218"/>
      <c r="X63" s="218"/>
      <c r="Y63" s="218"/>
      <c r="Z63" s="218"/>
      <c r="AA63" s="218"/>
    </row>
    <row r="64" spans="1:27"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8"/>
      <c r="V64" s="218"/>
      <c r="W64" s="218"/>
      <c r="X64" s="218"/>
      <c r="Y64" s="218"/>
      <c r="Z64" s="218"/>
      <c r="AA64" s="218"/>
    </row>
    <row r="65" spans="2:27"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8"/>
      <c r="V65" s="218"/>
      <c r="W65" s="218"/>
      <c r="X65" s="218"/>
      <c r="Y65" s="218"/>
      <c r="Z65" s="218"/>
      <c r="AA65" s="218"/>
    </row>
    <row r="66" spans="2:27"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8"/>
      <c r="V66" s="218"/>
      <c r="W66" s="218"/>
      <c r="X66" s="218"/>
      <c r="Y66" s="218"/>
      <c r="Z66" s="218"/>
      <c r="AA66" s="218"/>
    </row>
    <row r="67" spans="2:27"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  <c r="X67" s="218"/>
      <c r="Y67" s="218"/>
      <c r="Z67" s="218"/>
      <c r="AA67" s="218"/>
    </row>
    <row r="68" spans="2:27"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8"/>
      <c r="V68" s="218"/>
      <c r="W68" s="218"/>
      <c r="X68" s="218"/>
      <c r="Y68" s="218"/>
      <c r="Z68" s="218"/>
      <c r="AA68" s="218"/>
    </row>
    <row r="69" spans="2:27"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8"/>
      <c r="V69" s="218"/>
      <c r="W69" s="218"/>
      <c r="X69" s="218"/>
      <c r="Y69" s="218"/>
      <c r="Z69" s="218"/>
      <c r="AA69" s="218"/>
    </row>
    <row r="70" spans="2:27"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8"/>
      <c r="V70" s="218"/>
      <c r="W70" s="218"/>
      <c r="X70" s="218"/>
      <c r="Y70" s="218"/>
      <c r="Z70" s="218"/>
      <c r="AA70" s="218"/>
    </row>
    <row r="71" spans="2:27"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8"/>
      <c r="V71" s="218"/>
      <c r="W71" s="218"/>
      <c r="X71" s="218"/>
      <c r="Y71" s="218"/>
      <c r="Z71" s="218"/>
      <c r="AA71" s="218"/>
    </row>
    <row r="72" spans="2:27"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8"/>
      <c r="V72" s="218"/>
      <c r="W72" s="218"/>
      <c r="X72" s="218"/>
      <c r="Y72" s="218"/>
      <c r="Z72" s="218"/>
      <c r="AA72" s="218"/>
    </row>
    <row r="73" spans="2:27"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8"/>
      <c r="V73" s="218"/>
      <c r="W73" s="218"/>
      <c r="X73" s="218"/>
      <c r="Y73" s="218"/>
      <c r="Z73" s="218"/>
      <c r="AA73" s="218"/>
    </row>
    <row r="74" spans="2:27"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8"/>
      <c r="V74" s="218"/>
      <c r="W74" s="218"/>
      <c r="X74" s="218"/>
      <c r="Y74" s="218"/>
      <c r="Z74" s="218"/>
      <c r="AA74" s="218"/>
    </row>
    <row r="75" spans="2:27"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8"/>
      <c r="V75" s="218"/>
      <c r="W75" s="218"/>
      <c r="X75" s="218"/>
      <c r="Y75" s="218"/>
      <c r="Z75" s="218"/>
      <c r="AA75" s="218"/>
    </row>
    <row r="76" spans="2:27"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8"/>
      <c r="V76" s="218"/>
      <c r="W76" s="218"/>
      <c r="X76" s="218"/>
      <c r="Y76" s="218"/>
      <c r="Z76" s="218"/>
      <c r="AA76" s="218"/>
    </row>
    <row r="77" spans="2:27"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18"/>
      <c r="AA77" s="218"/>
    </row>
    <row r="78" spans="2:27"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8"/>
      <c r="V78" s="218"/>
      <c r="W78" s="218"/>
      <c r="X78" s="218"/>
      <c r="Y78" s="218"/>
      <c r="Z78" s="218"/>
      <c r="AA78" s="218"/>
    </row>
    <row r="79" spans="2:27"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8"/>
      <c r="V79" s="218"/>
      <c r="W79" s="218"/>
      <c r="X79" s="218"/>
      <c r="Y79" s="218"/>
      <c r="Z79" s="218"/>
      <c r="AA79" s="218"/>
    </row>
    <row r="80" spans="2:27"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8"/>
      <c r="V80" s="218"/>
      <c r="W80" s="218"/>
      <c r="X80" s="218"/>
      <c r="Y80" s="218"/>
      <c r="Z80" s="218"/>
      <c r="AA80" s="218"/>
    </row>
    <row r="81" spans="2:27"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8"/>
      <c r="V81" s="218"/>
      <c r="W81" s="218"/>
      <c r="X81" s="218"/>
      <c r="Y81" s="218"/>
      <c r="Z81" s="218"/>
      <c r="AA81" s="218"/>
    </row>
    <row r="82" spans="2:27"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8"/>
      <c r="V82" s="218"/>
      <c r="W82" s="218"/>
      <c r="X82" s="218"/>
      <c r="Y82" s="218"/>
      <c r="Z82" s="218"/>
      <c r="AA82" s="218"/>
    </row>
    <row r="83" spans="2:27"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8"/>
      <c r="V83" s="218"/>
      <c r="W83" s="218"/>
      <c r="X83" s="218"/>
      <c r="Y83" s="218"/>
      <c r="Z83" s="218"/>
      <c r="AA83" s="218"/>
    </row>
    <row r="84" spans="2:27"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8"/>
      <c r="V84" s="218"/>
      <c r="W84" s="218"/>
      <c r="X84" s="218"/>
      <c r="Y84" s="218"/>
      <c r="Z84" s="218"/>
      <c r="AA84" s="218"/>
    </row>
    <row r="85" spans="2:27"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8"/>
      <c r="V85" s="218"/>
      <c r="W85" s="218"/>
      <c r="X85" s="218"/>
      <c r="Y85" s="218"/>
      <c r="Z85" s="218"/>
      <c r="AA85" s="218"/>
    </row>
    <row r="86" spans="2:27"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8"/>
      <c r="V86" s="218"/>
      <c r="W86" s="218"/>
      <c r="X86" s="218"/>
      <c r="Y86" s="218"/>
      <c r="Z86" s="218"/>
      <c r="AA86" s="218"/>
    </row>
    <row r="87" spans="2:27">
      <c r="B87" s="218"/>
      <c r="C87" s="218"/>
      <c r="D87" s="218"/>
      <c r="E87" s="218"/>
      <c r="F87" s="218"/>
      <c r="G87" s="218"/>
      <c r="H87" s="218"/>
      <c r="I87" s="218"/>
      <c r="J87" s="218"/>
      <c r="K87" s="218"/>
      <c r="L87" s="218"/>
      <c r="M87" s="218"/>
      <c r="N87" s="218"/>
      <c r="O87" s="218"/>
      <c r="P87" s="218"/>
      <c r="Q87" s="218"/>
      <c r="R87" s="218"/>
      <c r="S87" s="218"/>
      <c r="T87" s="218"/>
      <c r="U87" s="218"/>
      <c r="V87" s="218"/>
      <c r="W87" s="218"/>
      <c r="X87" s="218"/>
      <c r="Y87" s="218"/>
      <c r="Z87" s="218"/>
      <c r="AA87" s="218"/>
    </row>
    <row r="88" spans="2:27">
      <c r="B88" s="218"/>
      <c r="C88" s="218"/>
      <c r="D88" s="218"/>
      <c r="E88" s="218"/>
      <c r="F88" s="218"/>
      <c r="G88" s="218"/>
      <c r="H88" s="218"/>
      <c r="I88" s="218"/>
      <c r="J88" s="218"/>
      <c r="K88" s="218"/>
      <c r="L88" s="218"/>
      <c r="M88" s="218"/>
      <c r="N88" s="218"/>
      <c r="O88" s="218"/>
      <c r="P88" s="218"/>
      <c r="Q88" s="218"/>
      <c r="R88" s="218"/>
      <c r="S88" s="218"/>
      <c r="T88" s="218"/>
      <c r="U88" s="218"/>
      <c r="V88" s="218"/>
      <c r="W88" s="218"/>
      <c r="X88" s="218"/>
      <c r="Y88" s="218"/>
      <c r="Z88" s="218"/>
      <c r="AA88" s="218"/>
    </row>
    <row r="89" spans="2:27"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8"/>
      <c r="V89" s="218"/>
      <c r="W89" s="218"/>
      <c r="X89" s="218"/>
      <c r="Y89" s="218"/>
      <c r="Z89" s="218"/>
      <c r="AA89" s="218"/>
    </row>
    <row r="90" spans="2:27"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8"/>
      <c r="V90" s="218"/>
      <c r="W90" s="218"/>
      <c r="X90" s="218"/>
      <c r="Y90" s="218"/>
      <c r="Z90" s="218"/>
      <c r="AA90" s="218"/>
    </row>
    <row r="91" spans="2:27"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8"/>
      <c r="V91" s="218"/>
      <c r="W91" s="218"/>
      <c r="X91" s="218"/>
      <c r="Y91" s="218"/>
      <c r="Z91" s="218"/>
      <c r="AA91" s="218"/>
    </row>
    <row r="92" spans="2:27">
      <c r="B92" s="218"/>
      <c r="C92" s="218"/>
      <c r="D92" s="218"/>
      <c r="E92" s="218"/>
      <c r="F92" s="218"/>
      <c r="G92" s="218"/>
      <c r="H92" s="218"/>
      <c r="I92" s="218"/>
      <c r="J92" s="218"/>
      <c r="K92" s="218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  <c r="X92" s="218"/>
      <c r="Y92" s="218"/>
      <c r="Z92" s="218"/>
      <c r="AA92" s="218"/>
    </row>
    <row r="93" spans="2:27">
      <c r="B93" s="218"/>
      <c r="C93" s="218"/>
      <c r="D93" s="218"/>
      <c r="E93" s="218"/>
      <c r="F93" s="218"/>
      <c r="G93" s="218"/>
      <c r="H93" s="218"/>
      <c r="I93" s="218"/>
      <c r="J93" s="218"/>
      <c r="K93" s="218"/>
      <c r="L93" s="218"/>
      <c r="M93" s="218"/>
      <c r="N93" s="218"/>
      <c r="O93" s="218"/>
      <c r="P93" s="218"/>
      <c r="Q93" s="218"/>
      <c r="R93" s="218"/>
      <c r="S93" s="218"/>
      <c r="T93" s="218"/>
      <c r="U93" s="218"/>
      <c r="V93" s="218"/>
      <c r="W93" s="218"/>
      <c r="X93" s="218"/>
      <c r="Y93" s="218"/>
      <c r="Z93" s="218"/>
      <c r="AA93" s="218"/>
    </row>
    <row r="94" spans="2:27">
      <c r="B94" s="218"/>
      <c r="C94" s="218"/>
      <c r="D94" s="218"/>
      <c r="E94" s="218"/>
      <c r="F94" s="218"/>
      <c r="G94" s="218"/>
      <c r="H94" s="218"/>
      <c r="I94" s="218"/>
      <c r="J94" s="218"/>
      <c r="K94" s="218"/>
      <c r="L94" s="218"/>
      <c r="M94" s="218"/>
      <c r="N94" s="218"/>
      <c r="O94" s="218"/>
      <c r="P94" s="218"/>
      <c r="Q94" s="218"/>
      <c r="R94" s="218"/>
      <c r="S94" s="218"/>
      <c r="T94" s="218"/>
      <c r="U94" s="218"/>
      <c r="V94" s="218"/>
      <c r="W94" s="218"/>
      <c r="X94" s="218"/>
      <c r="Y94" s="218"/>
      <c r="Z94" s="218"/>
      <c r="AA94" s="218"/>
    </row>
    <row r="95" spans="2:27">
      <c r="B95" s="218"/>
      <c r="C95" s="218"/>
      <c r="D95" s="218"/>
      <c r="E95" s="218"/>
      <c r="F95" s="218"/>
      <c r="G95" s="218"/>
      <c r="H95" s="218"/>
      <c r="I95" s="218"/>
      <c r="J95" s="218"/>
      <c r="K95" s="218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  <c r="X95" s="218"/>
      <c r="Y95" s="218"/>
      <c r="Z95" s="218"/>
      <c r="AA95" s="218"/>
    </row>
    <row r="96" spans="2:27">
      <c r="B96" s="218"/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  <c r="AA96" s="218"/>
    </row>
    <row r="97" spans="2:27">
      <c r="B97" s="218"/>
      <c r="C97" s="218"/>
      <c r="D97" s="218"/>
      <c r="E97" s="218"/>
      <c r="F97" s="218"/>
      <c r="G97" s="218"/>
      <c r="H97" s="218"/>
      <c r="I97" s="218"/>
      <c r="J97" s="218"/>
      <c r="K97" s="218"/>
      <c r="L97" s="218"/>
      <c r="M97" s="218"/>
      <c r="N97" s="218"/>
      <c r="O97" s="218"/>
      <c r="P97" s="218"/>
      <c r="Q97" s="218"/>
      <c r="R97" s="218"/>
      <c r="S97" s="218"/>
      <c r="T97" s="218"/>
      <c r="U97" s="218"/>
      <c r="V97" s="218"/>
      <c r="W97" s="218"/>
      <c r="X97" s="218"/>
      <c r="Y97" s="218"/>
      <c r="Z97" s="218"/>
      <c r="AA97" s="218"/>
    </row>
    <row r="98" spans="2:27">
      <c r="B98" s="218"/>
      <c r="C98" s="218"/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18"/>
      <c r="O98" s="218"/>
      <c r="P98" s="218"/>
      <c r="Q98" s="218"/>
      <c r="R98" s="218"/>
      <c r="S98" s="218"/>
      <c r="T98" s="218"/>
      <c r="U98" s="218"/>
      <c r="V98" s="218"/>
      <c r="W98" s="218"/>
      <c r="X98" s="218"/>
      <c r="Y98" s="218"/>
      <c r="Z98" s="218"/>
      <c r="AA98" s="218"/>
    </row>
    <row r="99" spans="2:27">
      <c r="B99" s="218"/>
      <c r="C99" s="218"/>
      <c r="D99" s="218"/>
      <c r="E99" s="218"/>
      <c r="F99" s="218"/>
      <c r="G99" s="218"/>
      <c r="H99" s="218"/>
      <c r="I99" s="218"/>
      <c r="J99" s="218"/>
      <c r="K99" s="218"/>
      <c r="L99" s="218"/>
      <c r="M99" s="218"/>
      <c r="N99" s="218"/>
      <c r="O99" s="218"/>
      <c r="P99" s="218"/>
      <c r="Q99" s="218"/>
      <c r="R99" s="218"/>
      <c r="S99" s="218"/>
      <c r="T99" s="218"/>
      <c r="U99" s="218"/>
      <c r="V99" s="218"/>
      <c r="W99" s="218"/>
      <c r="X99" s="218"/>
      <c r="Y99" s="218"/>
      <c r="Z99" s="218"/>
      <c r="AA99" s="218"/>
    </row>
    <row r="100" spans="2:27">
      <c r="B100" s="218"/>
      <c r="C100" s="218"/>
      <c r="D100" s="218"/>
      <c r="E100" s="218"/>
      <c r="F100" s="218"/>
      <c r="G100" s="218"/>
      <c r="H100" s="218"/>
      <c r="I100" s="218"/>
      <c r="J100" s="218"/>
      <c r="K100" s="218"/>
      <c r="L100" s="218"/>
      <c r="M100" s="218"/>
      <c r="N100" s="218"/>
      <c r="O100" s="218"/>
      <c r="P100" s="218"/>
      <c r="Q100" s="218"/>
      <c r="R100" s="218"/>
      <c r="S100" s="218"/>
      <c r="T100" s="218"/>
      <c r="U100" s="218"/>
      <c r="V100" s="218"/>
      <c r="W100" s="218"/>
      <c r="X100" s="218"/>
      <c r="Y100" s="218"/>
      <c r="Z100" s="218"/>
      <c r="AA100" s="218"/>
    </row>
    <row r="101" spans="2:27">
      <c r="B101" s="218"/>
      <c r="C101" s="218"/>
      <c r="D101" s="218"/>
      <c r="E101" s="218"/>
      <c r="F101" s="218"/>
      <c r="G101" s="218"/>
      <c r="H101" s="218"/>
      <c r="I101" s="218"/>
      <c r="J101" s="218"/>
      <c r="K101" s="218"/>
      <c r="L101" s="218"/>
      <c r="M101" s="218"/>
      <c r="N101" s="218"/>
      <c r="O101" s="218"/>
      <c r="P101" s="218"/>
      <c r="Q101" s="218"/>
      <c r="R101" s="218"/>
      <c r="S101" s="218"/>
      <c r="T101" s="218"/>
      <c r="U101" s="218"/>
      <c r="V101" s="218"/>
      <c r="W101" s="218"/>
      <c r="X101" s="218"/>
      <c r="Y101" s="218"/>
      <c r="Z101" s="218"/>
      <c r="AA101" s="218"/>
    </row>
    <row r="102" spans="2:27">
      <c r="B102" s="218"/>
      <c r="C102" s="218"/>
      <c r="D102" s="218"/>
      <c r="E102" s="218"/>
      <c r="F102" s="218"/>
      <c r="G102" s="218"/>
      <c r="H102" s="218"/>
      <c r="I102" s="218"/>
      <c r="J102" s="218"/>
      <c r="K102" s="218"/>
      <c r="L102" s="218"/>
      <c r="M102" s="218"/>
      <c r="N102" s="218"/>
      <c r="O102" s="218"/>
      <c r="P102" s="218"/>
      <c r="Q102" s="218"/>
      <c r="R102" s="218"/>
      <c r="S102" s="218"/>
      <c r="T102" s="218"/>
      <c r="U102" s="218"/>
      <c r="V102" s="218"/>
      <c r="W102" s="218"/>
      <c r="X102" s="218"/>
      <c r="Y102" s="218"/>
      <c r="Z102" s="218"/>
      <c r="AA102" s="218"/>
    </row>
    <row r="103" spans="2:27">
      <c r="B103" s="218"/>
      <c r="C103" s="218"/>
      <c r="D103" s="218"/>
      <c r="E103" s="218"/>
      <c r="F103" s="218"/>
      <c r="G103" s="218"/>
      <c r="H103" s="218"/>
      <c r="I103" s="218"/>
      <c r="J103" s="218"/>
      <c r="K103" s="218"/>
      <c r="L103" s="218"/>
      <c r="M103" s="218"/>
      <c r="N103" s="218"/>
      <c r="O103" s="218"/>
      <c r="P103" s="218"/>
      <c r="Q103" s="218"/>
      <c r="R103" s="218"/>
      <c r="S103" s="218"/>
      <c r="T103" s="218"/>
      <c r="U103" s="218"/>
      <c r="V103" s="218"/>
      <c r="W103" s="218"/>
      <c r="X103" s="218"/>
      <c r="Y103" s="218"/>
      <c r="Z103" s="218"/>
      <c r="AA103" s="218"/>
    </row>
    <row r="104" spans="2:27">
      <c r="B104" s="218"/>
      <c r="C104" s="218"/>
      <c r="D104" s="218"/>
      <c r="E104" s="218"/>
      <c r="F104" s="218"/>
      <c r="G104" s="218"/>
      <c r="H104" s="218"/>
      <c r="I104" s="218"/>
      <c r="J104" s="218"/>
      <c r="K104" s="218"/>
      <c r="L104" s="218"/>
      <c r="M104" s="218"/>
      <c r="N104" s="218"/>
      <c r="O104" s="218"/>
      <c r="P104" s="218"/>
      <c r="Q104" s="218"/>
      <c r="R104" s="218"/>
      <c r="S104" s="218"/>
      <c r="T104" s="218"/>
      <c r="U104" s="218"/>
      <c r="V104" s="218"/>
      <c r="W104" s="218"/>
      <c r="X104" s="218"/>
      <c r="Y104" s="218"/>
      <c r="Z104" s="218"/>
      <c r="AA104" s="218"/>
    </row>
    <row r="105" spans="2:27">
      <c r="B105" s="218"/>
      <c r="C105" s="218"/>
      <c r="D105" s="218"/>
      <c r="E105" s="218"/>
      <c r="F105" s="218"/>
      <c r="G105" s="218"/>
      <c r="H105" s="218"/>
      <c r="I105" s="218"/>
      <c r="J105" s="218"/>
      <c r="K105" s="218"/>
      <c r="L105" s="218"/>
      <c r="M105" s="218"/>
      <c r="N105" s="218"/>
      <c r="O105" s="218"/>
      <c r="P105" s="218"/>
      <c r="Q105" s="218"/>
      <c r="R105" s="218"/>
      <c r="S105" s="218"/>
      <c r="T105" s="218"/>
      <c r="U105" s="218"/>
      <c r="V105" s="218"/>
      <c r="W105" s="218"/>
      <c r="X105" s="218"/>
      <c r="Y105" s="218"/>
      <c r="Z105" s="218"/>
      <c r="AA105" s="218"/>
    </row>
    <row r="106" spans="2:27">
      <c r="B106" s="218"/>
      <c r="C106" s="218"/>
      <c r="D106" s="218"/>
      <c r="E106" s="218"/>
      <c r="F106" s="218"/>
      <c r="G106" s="218"/>
      <c r="H106" s="218"/>
      <c r="I106" s="218"/>
      <c r="J106" s="218"/>
      <c r="K106" s="218"/>
      <c r="L106" s="218"/>
      <c r="M106" s="218"/>
      <c r="N106" s="218"/>
      <c r="O106" s="218"/>
      <c r="P106" s="218"/>
      <c r="Q106" s="218"/>
      <c r="R106" s="218"/>
      <c r="S106" s="218"/>
      <c r="T106" s="218"/>
      <c r="U106" s="218"/>
      <c r="V106" s="218"/>
      <c r="W106" s="218"/>
      <c r="X106" s="218"/>
      <c r="Y106" s="218"/>
      <c r="Z106" s="218"/>
      <c r="AA106" s="218"/>
    </row>
    <row r="107" spans="2:27">
      <c r="B107" s="218"/>
      <c r="C107" s="218"/>
      <c r="D107" s="218"/>
      <c r="E107" s="218"/>
      <c r="F107" s="218"/>
      <c r="G107" s="218"/>
      <c r="H107" s="218"/>
      <c r="I107" s="218"/>
      <c r="J107" s="218"/>
      <c r="K107" s="218"/>
      <c r="L107" s="218"/>
      <c r="M107" s="218"/>
      <c r="N107" s="218"/>
      <c r="O107" s="218"/>
      <c r="P107" s="218"/>
      <c r="Q107" s="218"/>
      <c r="R107" s="218"/>
      <c r="S107" s="218"/>
      <c r="T107" s="218"/>
      <c r="U107" s="218"/>
      <c r="V107" s="218"/>
      <c r="W107" s="218"/>
      <c r="X107" s="218"/>
      <c r="Y107" s="218"/>
      <c r="Z107" s="218"/>
      <c r="AA107" s="218"/>
    </row>
    <row r="108" spans="2:27">
      <c r="B108" s="218"/>
      <c r="C108" s="218"/>
      <c r="D108" s="218"/>
      <c r="E108" s="218"/>
      <c r="F108" s="218"/>
      <c r="G108" s="218"/>
      <c r="H108" s="218"/>
      <c r="I108" s="218"/>
      <c r="J108" s="218"/>
      <c r="K108" s="218"/>
      <c r="L108" s="218"/>
      <c r="M108" s="218"/>
      <c r="N108" s="218"/>
      <c r="O108" s="218"/>
      <c r="P108" s="218"/>
      <c r="Q108" s="218"/>
      <c r="R108" s="218"/>
      <c r="S108" s="218"/>
      <c r="T108" s="218"/>
      <c r="U108" s="218"/>
      <c r="V108" s="218"/>
      <c r="W108" s="218"/>
      <c r="X108" s="218"/>
      <c r="Y108" s="218"/>
      <c r="Z108" s="218"/>
      <c r="AA108" s="218"/>
    </row>
    <row r="109" spans="2:27">
      <c r="B109" s="218"/>
      <c r="C109" s="218"/>
      <c r="D109" s="218"/>
      <c r="E109" s="218"/>
      <c r="F109" s="218"/>
      <c r="G109" s="218"/>
      <c r="H109" s="218"/>
      <c r="I109" s="218"/>
      <c r="J109" s="218"/>
      <c r="K109" s="218"/>
      <c r="L109" s="218"/>
      <c r="M109" s="218"/>
      <c r="N109" s="218"/>
      <c r="O109" s="218"/>
      <c r="P109" s="218"/>
      <c r="Q109" s="218"/>
      <c r="R109" s="218"/>
      <c r="S109" s="218"/>
      <c r="T109" s="218"/>
      <c r="U109" s="218"/>
      <c r="V109" s="218"/>
      <c r="W109" s="218"/>
      <c r="X109" s="218"/>
      <c r="Y109" s="218"/>
      <c r="Z109" s="218"/>
      <c r="AA109" s="218"/>
    </row>
    <row r="110" spans="2:27">
      <c r="B110" s="218"/>
      <c r="C110" s="218"/>
      <c r="D110" s="218"/>
      <c r="E110" s="218"/>
      <c r="F110" s="218"/>
      <c r="G110" s="218"/>
      <c r="H110" s="218"/>
      <c r="I110" s="218"/>
      <c r="J110" s="218"/>
      <c r="K110" s="218"/>
      <c r="L110" s="218"/>
      <c r="M110" s="218"/>
      <c r="N110" s="218"/>
      <c r="O110" s="218"/>
      <c r="P110" s="218"/>
      <c r="Q110" s="218"/>
      <c r="R110" s="218"/>
      <c r="S110" s="218"/>
      <c r="T110" s="218"/>
      <c r="U110" s="218"/>
      <c r="V110" s="218"/>
      <c r="W110" s="218"/>
      <c r="X110" s="218"/>
      <c r="Y110" s="218"/>
      <c r="Z110" s="218"/>
      <c r="AA110" s="218"/>
    </row>
    <row r="111" spans="2:27">
      <c r="B111" s="218"/>
      <c r="C111" s="218"/>
      <c r="D111" s="218"/>
      <c r="E111" s="218"/>
      <c r="F111" s="218"/>
      <c r="G111" s="218"/>
      <c r="H111" s="218"/>
      <c r="I111" s="218"/>
      <c r="J111" s="218"/>
      <c r="K111" s="218"/>
      <c r="L111" s="218"/>
      <c r="M111" s="218"/>
      <c r="N111" s="218"/>
      <c r="O111" s="218"/>
      <c r="P111" s="218"/>
      <c r="Q111" s="218"/>
      <c r="R111" s="218"/>
      <c r="S111" s="218"/>
      <c r="T111" s="218"/>
      <c r="U111" s="218"/>
      <c r="V111" s="218"/>
      <c r="W111" s="218"/>
      <c r="X111" s="218"/>
      <c r="Y111" s="218"/>
      <c r="Z111" s="218"/>
      <c r="AA111" s="218"/>
    </row>
    <row r="112" spans="2:27">
      <c r="B112" s="218"/>
      <c r="C112" s="218"/>
      <c r="D112" s="218"/>
      <c r="E112" s="218"/>
      <c r="F112" s="218"/>
      <c r="G112" s="218"/>
      <c r="H112" s="218"/>
      <c r="I112" s="218"/>
      <c r="J112" s="218"/>
      <c r="K112" s="218"/>
      <c r="L112" s="218"/>
      <c r="M112" s="218"/>
      <c r="N112" s="218"/>
      <c r="O112" s="218"/>
      <c r="P112" s="218"/>
      <c r="Q112" s="218"/>
      <c r="R112" s="218"/>
      <c r="S112" s="218"/>
      <c r="T112" s="218"/>
      <c r="U112" s="218"/>
      <c r="V112" s="218"/>
      <c r="W112" s="218"/>
      <c r="X112" s="218"/>
      <c r="Y112" s="218"/>
      <c r="Z112" s="218"/>
      <c r="AA112" s="218"/>
    </row>
    <row r="113" spans="2:27">
      <c r="B113" s="218"/>
      <c r="C113" s="218"/>
      <c r="D113" s="218"/>
      <c r="E113" s="218"/>
      <c r="F113" s="218"/>
      <c r="G113" s="218"/>
      <c r="H113" s="218"/>
      <c r="I113" s="218"/>
      <c r="J113" s="218"/>
      <c r="K113" s="218"/>
      <c r="L113" s="218"/>
      <c r="M113" s="218"/>
      <c r="N113" s="218"/>
      <c r="O113" s="218"/>
      <c r="P113" s="218"/>
      <c r="Q113" s="218"/>
      <c r="R113" s="218"/>
      <c r="S113" s="218"/>
      <c r="T113" s="218"/>
      <c r="U113" s="218"/>
      <c r="V113" s="218"/>
      <c r="W113" s="218"/>
      <c r="X113" s="218"/>
      <c r="Y113" s="218"/>
      <c r="Z113" s="218"/>
      <c r="AA113" s="218"/>
    </row>
    <row r="114" spans="2:27">
      <c r="B114" s="218"/>
      <c r="C114" s="218"/>
      <c r="D114" s="218"/>
      <c r="E114" s="218"/>
      <c r="F114" s="218"/>
      <c r="G114" s="218"/>
      <c r="H114" s="218"/>
      <c r="I114" s="218"/>
      <c r="J114" s="218"/>
      <c r="K114" s="218"/>
      <c r="L114" s="218"/>
      <c r="M114" s="218"/>
      <c r="N114" s="218"/>
      <c r="O114" s="218"/>
      <c r="P114" s="218"/>
      <c r="Q114" s="218"/>
      <c r="R114" s="218"/>
      <c r="S114" s="218"/>
      <c r="T114" s="218"/>
      <c r="U114" s="218"/>
      <c r="V114" s="218"/>
      <c r="W114" s="218"/>
      <c r="X114" s="218"/>
      <c r="Y114" s="218"/>
      <c r="Z114" s="218"/>
      <c r="AA114" s="218"/>
    </row>
    <row r="115" spans="2:27">
      <c r="B115" s="218"/>
      <c r="C115" s="218"/>
      <c r="D115" s="218"/>
      <c r="E115" s="218"/>
      <c r="F115" s="218"/>
      <c r="G115" s="218"/>
      <c r="H115" s="218"/>
      <c r="I115" s="218"/>
      <c r="J115" s="218"/>
      <c r="K115" s="218"/>
      <c r="L115" s="218"/>
      <c r="M115" s="218"/>
      <c r="N115" s="218"/>
      <c r="O115" s="218"/>
      <c r="P115" s="218"/>
      <c r="Q115" s="218"/>
      <c r="R115" s="218"/>
      <c r="S115" s="218"/>
      <c r="T115" s="218"/>
      <c r="U115" s="218"/>
      <c r="V115" s="218"/>
      <c r="W115" s="218"/>
      <c r="X115" s="218"/>
      <c r="Y115" s="218"/>
      <c r="Z115" s="218"/>
      <c r="AA115" s="218"/>
    </row>
    <row r="116" spans="2:27">
      <c r="B116" s="218"/>
      <c r="C116" s="218"/>
      <c r="D116" s="218"/>
      <c r="E116" s="218"/>
      <c r="F116" s="218"/>
      <c r="G116" s="218"/>
      <c r="H116" s="218"/>
      <c r="I116" s="218"/>
      <c r="J116" s="218"/>
      <c r="K116" s="218"/>
      <c r="L116" s="218"/>
      <c r="M116" s="218"/>
      <c r="N116" s="218"/>
      <c r="O116" s="218"/>
      <c r="P116" s="218"/>
      <c r="Q116" s="218"/>
      <c r="R116" s="218"/>
      <c r="S116" s="218"/>
      <c r="T116" s="218"/>
      <c r="U116" s="218"/>
      <c r="V116" s="218"/>
      <c r="W116" s="218"/>
      <c r="X116" s="218"/>
      <c r="Y116" s="218"/>
      <c r="Z116" s="218"/>
      <c r="AA116" s="218"/>
    </row>
    <row r="117" spans="2:27">
      <c r="B117" s="218"/>
      <c r="C117" s="218"/>
      <c r="D117" s="218"/>
      <c r="E117" s="218"/>
      <c r="F117" s="218"/>
      <c r="G117" s="218"/>
      <c r="H117" s="218"/>
      <c r="I117" s="218"/>
      <c r="J117" s="218"/>
      <c r="K117" s="218"/>
      <c r="L117" s="218"/>
      <c r="M117" s="218"/>
      <c r="N117" s="218"/>
      <c r="O117" s="218"/>
      <c r="P117" s="218"/>
      <c r="Q117" s="218"/>
      <c r="R117" s="218"/>
      <c r="S117" s="218"/>
      <c r="T117" s="218"/>
      <c r="U117" s="218"/>
      <c r="V117" s="218"/>
      <c r="W117" s="218"/>
      <c r="X117" s="218"/>
      <c r="Y117" s="218"/>
      <c r="Z117" s="218"/>
      <c r="AA117" s="218"/>
    </row>
    <row r="118" spans="2:27">
      <c r="B118" s="218"/>
      <c r="C118" s="218"/>
      <c r="D118" s="218"/>
      <c r="E118" s="218"/>
      <c r="F118" s="218"/>
      <c r="G118" s="218"/>
      <c r="H118" s="218"/>
      <c r="I118" s="218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18"/>
      <c r="Y118" s="218"/>
      <c r="Z118" s="218"/>
      <c r="AA118" s="218"/>
    </row>
    <row r="119" spans="2:27">
      <c r="B119" s="218"/>
      <c r="C119" s="218"/>
      <c r="D119" s="218"/>
      <c r="E119" s="218"/>
      <c r="F119" s="218"/>
      <c r="G119" s="218"/>
      <c r="H119" s="218"/>
      <c r="I119" s="218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</row>
    <row r="120" spans="2:27">
      <c r="B120" s="218"/>
      <c r="C120" s="218"/>
      <c r="D120" s="218"/>
      <c r="E120" s="218"/>
      <c r="F120" s="218"/>
      <c r="G120" s="218"/>
      <c r="H120" s="218"/>
      <c r="I120" s="218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18"/>
      <c r="Y120" s="218"/>
      <c r="Z120" s="218"/>
      <c r="AA120" s="218"/>
    </row>
    <row r="121" spans="2:27">
      <c r="B121" s="218"/>
      <c r="C121" s="218"/>
      <c r="D121" s="218"/>
      <c r="E121" s="218"/>
      <c r="F121" s="218"/>
      <c r="G121" s="218"/>
      <c r="H121" s="218"/>
      <c r="I121" s="218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  <c r="X121" s="218"/>
      <c r="Y121" s="218"/>
      <c r="Z121" s="218"/>
      <c r="AA121" s="218"/>
    </row>
    <row r="122" spans="2:27">
      <c r="B122" s="218"/>
      <c r="C122" s="218"/>
      <c r="D122" s="218"/>
      <c r="E122" s="218"/>
      <c r="F122" s="218"/>
      <c r="G122" s="218"/>
      <c r="H122" s="218"/>
      <c r="I122" s="218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</row>
    <row r="123" spans="2:27">
      <c r="B123" s="218"/>
      <c r="C123" s="218"/>
      <c r="D123" s="218"/>
      <c r="E123" s="218"/>
      <c r="F123" s="218"/>
      <c r="G123" s="218"/>
      <c r="H123" s="218"/>
      <c r="I123" s="218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218"/>
      <c r="Y123" s="218"/>
      <c r="Z123" s="218"/>
      <c r="AA123" s="218"/>
    </row>
    <row r="124" spans="2:27">
      <c r="B124" s="218"/>
      <c r="C124" s="218"/>
      <c r="D124" s="218"/>
      <c r="E124" s="218"/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  <c r="P124" s="218"/>
      <c r="Q124" s="218"/>
      <c r="R124" s="218"/>
      <c r="S124" s="218"/>
      <c r="T124" s="218"/>
      <c r="U124" s="218"/>
      <c r="V124" s="218"/>
      <c r="W124" s="218"/>
      <c r="X124" s="218"/>
      <c r="Y124" s="218"/>
      <c r="Z124" s="218"/>
      <c r="AA124" s="218"/>
    </row>
    <row r="125" spans="2:27">
      <c r="B125" s="218"/>
      <c r="C125" s="218"/>
      <c r="D125" s="218"/>
      <c r="E125" s="218"/>
      <c r="F125" s="218"/>
      <c r="G125" s="218"/>
      <c r="H125" s="218"/>
      <c r="I125" s="218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8"/>
      <c r="X125" s="218"/>
      <c r="Y125" s="218"/>
      <c r="Z125" s="218"/>
      <c r="AA125" s="218"/>
    </row>
    <row r="126" spans="2:27">
      <c r="B126" s="218"/>
      <c r="C126" s="218"/>
      <c r="D126" s="218"/>
      <c r="E126" s="218"/>
      <c r="F126" s="218"/>
      <c r="G126" s="218"/>
      <c r="H126" s="218"/>
      <c r="I126" s="218"/>
      <c r="J126" s="218"/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  <c r="V126" s="218"/>
      <c r="W126" s="218"/>
      <c r="X126" s="218"/>
      <c r="Y126" s="218"/>
      <c r="Z126" s="218"/>
      <c r="AA126" s="218"/>
    </row>
    <row r="127" spans="2:27">
      <c r="B127" s="218"/>
      <c r="C127" s="218"/>
      <c r="D127" s="218"/>
      <c r="E127" s="218"/>
      <c r="F127" s="218"/>
      <c r="G127" s="218"/>
      <c r="H127" s="218"/>
      <c r="I127" s="218"/>
      <c r="J127" s="218"/>
      <c r="K127" s="218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18"/>
      <c r="X127" s="218"/>
      <c r="Y127" s="218"/>
      <c r="Z127" s="218"/>
      <c r="AA127" s="218"/>
    </row>
    <row r="128" spans="2:27">
      <c r="B128" s="218"/>
      <c r="C128" s="218"/>
      <c r="D128" s="218"/>
      <c r="E128" s="218"/>
      <c r="F128" s="218"/>
      <c r="G128" s="218"/>
      <c r="H128" s="218"/>
      <c r="I128" s="218"/>
      <c r="J128" s="218"/>
      <c r="K128" s="218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8"/>
      <c r="X128" s="218"/>
      <c r="Y128" s="218"/>
      <c r="Z128" s="218"/>
      <c r="AA128" s="218"/>
    </row>
    <row r="129" spans="2:27">
      <c r="B129" s="218"/>
      <c r="C129" s="218"/>
      <c r="D129" s="218"/>
      <c r="E129" s="218"/>
      <c r="F129" s="218"/>
      <c r="G129" s="218"/>
      <c r="H129" s="218"/>
      <c r="I129" s="218"/>
      <c r="J129" s="218"/>
      <c r="K129" s="218"/>
      <c r="L129" s="218"/>
      <c r="M129" s="218"/>
      <c r="N129" s="218"/>
      <c r="O129" s="218"/>
      <c r="P129" s="218"/>
      <c r="Q129" s="218"/>
      <c r="R129" s="218"/>
      <c r="S129" s="218"/>
      <c r="T129" s="218"/>
      <c r="U129" s="218"/>
      <c r="V129" s="218"/>
      <c r="W129" s="218"/>
      <c r="X129" s="218"/>
      <c r="Y129" s="218"/>
      <c r="Z129" s="218"/>
      <c r="AA129" s="218"/>
    </row>
    <row r="130" spans="2:27">
      <c r="B130" s="218"/>
      <c r="C130" s="218"/>
      <c r="D130" s="218"/>
      <c r="E130" s="218"/>
      <c r="F130" s="218"/>
      <c r="G130" s="218"/>
      <c r="H130" s="218"/>
      <c r="I130" s="218"/>
      <c r="J130" s="218"/>
      <c r="K130" s="218"/>
      <c r="L130" s="218"/>
      <c r="M130" s="218"/>
      <c r="N130" s="218"/>
      <c r="O130" s="218"/>
      <c r="P130" s="218"/>
      <c r="Q130" s="218"/>
      <c r="R130" s="218"/>
      <c r="S130" s="218"/>
      <c r="T130" s="218"/>
      <c r="U130" s="218"/>
      <c r="V130" s="218"/>
      <c r="W130" s="218"/>
      <c r="X130" s="218"/>
      <c r="Y130" s="218"/>
      <c r="Z130" s="218"/>
      <c r="AA130" s="218"/>
    </row>
    <row r="131" spans="2:27">
      <c r="B131" s="218"/>
      <c r="C131" s="218"/>
      <c r="D131" s="218"/>
      <c r="E131" s="218"/>
      <c r="F131" s="218"/>
      <c r="G131" s="218"/>
      <c r="H131" s="218"/>
      <c r="I131" s="218"/>
      <c r="J131" s="218"/>
      <c r="K131" s="218"/>
      <c r="L131" s="218"/>
      <c r="M131" s="218"/>
      <c r="N131" s="218"/>
      <c r="O131" s="218"/>
      <c r="P131" s="218"/>
      <c r="Q131" s="218"/>
      <c r="R131" s="218"/>
      <c r="S131" s="218"/>
      <c r="T131" s="218"/>
      <c r="U131" s="218"/>
      <c r="V131" s="218"/>
      <c r="W131" s="218"/>
      <c r="X131" s="218"/>
      <c r="Y131" s="218"/>
      <c r="Z131" s="218"/>
      <c r="AA131" s="218"/>
    </row>
    <row r="132" spans="2:27">
      <c r="B132" s="218"/>
      <c r="C132" s="218"/>
      <c r="D132" s="218"/>
      <c r="E132" s="218"/>
      <c r="F132" s="218"/>
      <c r="G132" s="218"/>
      <c r="H132" s="218"/>
      <c r="I132" s="218"/>
      <c r="J132" s="218"/>
      <c r="K132" s="218"/>
      <c r="L132" s="218"/>
      <c r="M132" s="218"/>
      <c r="N132" s="218"/>
      <c r="O132" s="218"/>
      <c r="P132" s="218"/>
      <c r="Q132" s="218"/>
      <c r="R132" s="218"/>
      <c r="S132" s="218"/>
      <c r="T132" s="218"/>
      <c r="U132" s="218"/>
      <c r="V132" s="218"/>
      <c r="W132" s="218"/>
      <c r="X132" s="218"/>
      <c r="Y132" s="218"/>
      <c r="Z132" s="218"/>
      <c r="AA132" s="218"/>
    </row>
    <row r="133" spans="2:27">
      <c r="B133" s="218"/>
      <c r="C133" s="218"/>
      <c r="D133" s="218"/>
      <c r="E133" s="218"/>
      <c r="F133" s="218"/>
      <c r="G133" s="218"/>
      <c r="H133" s="218"/>
      <c r="I133" s="218"/>
      <c r="J133" s="218"/>
      <c r="K133" s="218"/>
      <c r="L133" s="218"/>
      <c r="M133" s="218"/>
      <c r="N133" s="218"/>
      <c r="O133" s="218"/>
      <c r="P133" s="218"/>
      <c r="Q133" s="218"/>
      <c r="R133" s="218"/>
      <c r="S133" s="218"/>
      <c r="T133" s="218"/>
      <c r="U133" s="218"/>
      <c r="V133" s="218"/>
      <c r="W133" s="218"/>
      <c r="X133" s="218"/>
      <c r="Y133" s="218"/>
      <c r="Z133" s="218"/>
      <c r="AA133" s="218"/>
    </row>
    <row r="134" spans="2:27">
      <c r="B134" s="218"/>
      <c r="C134" s="218"/>
      <c r="D134" s="218"/>
      <c r="E134" s="218"/>
      <c r="F134" s="218"/>
      <c r="G134" s="218"/>
      <c r="H134" s="218"/>
      <c r="I134" s="218"/>
      <c r="J134" s="218"/>
      <c r="K134" s="218"/>
      <c r="L134" s="218"/>
      <c r="M134" s="218"/>
      <c r="N134" s="218"/>
      <c r="O134" s="218"/>
      <c r="P134" s="218"/>
      <c r="Q134" s="218"/>
      <c r="R134" s="218"/>
      <c r="S134" s="218"/>
      <c r="T134" s="218"/>
      <c r="U134" s="218"/>
      <c r="V134" s="218"/>
      <c r="W134" s="218"/>
      <c r="X134" s="218"/>
      <c r="Y134" s="218"/>
      <c r="Z134" s="218"/>
      <c r="AA134" s="218"/>
    </row>
    <row r="135" spans="2:27">
      <c r="B135" s="218"/>
      <c r="C135" s="218"/>
      <c r="D135" s="218"/>
      <c r="E135" s="218"/>
      <c r="F135" s="218"/>
      <c r="G135" s="218"/>
      <c r="H135" s="218"/>
      <c r="I135" s="218"/>
      <c r="J135" s="218"/>
      <c r="K135" s="218"/>
      <c r="L135" s="218"/>
      <c r="M135" s="218"/>
      <c r="N135" s="218"/>
      <c r="O135" s="218"/>
      <c r="P135" s="218"/>
      <c r="Q135" s="218"/>
      <c r="R135" s="218"/>
      <c r="S135" s="218"/>
      <c r="T135" s="218"/>
      <c r="U135" s="218"/>
      <c r="V135" s="218"/>
      <c r="W135" s="218"/>
      <c r="X135" s="218"/>
      <c r="Y135" s="218"/>
      <c r="Z135" s="218"/>
      <c r="AA135" s="218"/>
    </row>
    <row r="136" spans="2:27">
      <c r="B136" s="218"/>
      <c r="C136" s="218"/>
      <c r="D136" s="218"/>
      <c r="E136" s="218"/>
      <c r="F136" s="218"/>
      <c r="G136" s="218"/>
      <c r="H136" s="218"/>
      <c r="I136" s="218"/>
      <c r="J136" s="218"/>
      <c r="K136" s="218"/>
      <c r="L136" s="218"/>
      <c r="M136" s="218"/>
      <c r="N136" s="218"/>
      <c r="O136" s="218"/>
      <c r="P136" s="218"/>
      <c r="Q136" s="218"/>
      <c r="R136" s="218"/>
      <c r="S136" s="218"/>
      <c r="T136" s="218"/>
      <c r="U136" s="218"/>
      <c r="V136" s="218"/>
      <c r="W136" s="218"/>
      <c r="X136" s="218"/>
      <c r="Y136" s="218"/>
      <c r="Z136" s="218"/>
      <c r="AA136" s="218"/>
    </row>
    <row r="137" spans="2:27">
      <c r="B137" s="218"/>
      <c r="C137" s="218"/>
      <c r="D137" s="218"/>
      <c r="E137" s="218"/>
      <c r="F137" s="218"/>
      <c r="G137" s="218"/>
      <c r="H137" s="218"/>
      <c r="I137" s="218"/>
      <c r="J137" s="218"/>
      <c r="K137" s="218"/>
      <c r="L137" s="218"/>
      <c r="M137" s="218"/>
      <c r="N137" s="218"/>
      <c r="O137" s="218"/>
      <c r="P137" s="218"/>
      <c r="Q137" s="218"/>
      <c r="R137" s="218"/>
      <c r="S137" s="218"/>
      <c r="T137" s="218"/>
      <c r="U137" s="218"/>
      <c r="V137" s="218"/>
      <c r="W137" s="218"/>
      <c r="X137" s="218"/>
      <c r="Y137" s="218"/>
      <c r="Z137" s="218"/>
      <c r="AA137" s="218"/>
    </row>
    <row r="138" spans="2:27">
      <c r="B138" s="218"/>
      <c r="C138" s="218"/>
      <c r="D138" s="218"/>
      <c r="E138" s="218"/>
      <c r="F138" s="218"/>
      <c r="G138" s="218"/>
      <c r="H138" s="218"/>
      <c r="I138" s="218"/>
      <c r="J138" s="218"/>
      <c r="K138" s="218"/>
      <c r="L138" s="218"/>
      <c r="M138" s="218"/>
      <c r="N138" s="218"/>
      <c r="O138" s="218"/>
      <c r="P138" s="218"/>
      <c r="Q138" s="218"/>
      <c r="R138" s="218"/>
      <c r="S138" s="218"/>
      <c r="T138" s="218"/>
      <c r="U138" s="218"/>
      <c r="V138" s="218"/>
      <c r="W138" s="218"/>
      <c r="X138" s="218"/>
      <c r="Y138" s="218"/>
      <c r="Z138" s="218"/>
      <c r="AA138" s="218"/>
    </row>
    <row r="139" spans="2:27">
      <c r="B139" s="218"/>
      <c r="C139" s="218"/>
      <c r="D139" s="218"/>
      <c r="E139" s="218"/>
      <c r="F139" s="218"/>
      <c r="G139" s="218"/>
      <c r="H139" s="218"/>
      <c r="I139" s="218"/>
      <c r="J139" s="218"/>
      <c r="K139" s="218"/>
      <c r="L139" s="218"/>
      <c r="M139" s="218"/>
      <c r="N139" s="218"/>
      <c r="O139" s="218"/>
      <c r="P139" s="218"/>
      <c r="Q139" s="218"/>
      <c r="R139" s="218"/>
      <c r="S139" s="218"/>
      <c r="T139" s="218"/>
      <c r="U139" s="218"/>
      <c r="V139" s="218"/>
      <c r="W139" s="218"/>
      <c r="X139" s="218"/>
      <c r="Y139" s="218"/>
      <c r="Z139" s="218"/>
      <c r="AA139" s="218"/>
    </row>
    <row r="140" spans="2:27">
      <c r="B140" s="218"/>
      <c r="C140" s="218"/>
      <c r="D140" s="218"/>
      <c r="E140" s="218"/>
      <c r="F140" s="218"/>
      <c r="G140" s="218"/>
      <c r="H140" s="218"/>
      <c r="I140" s="218"/>
      <c r="J140" s="218"/>
      <c r="K140" s="218"/>
      <c r="L140" s="218"/>
      <c r="M140" s="218"/>
      <c r="N140" s="218"/>
      <c r="O140" s="218"/>
      <c r="P140" s="218"/>
      <c r="Q140" s="218"/>
      <c r="R140" s="218"/>
      <c r="S140" s="218"/>
      <c r="T140" s="218"/>
      <c r="U140" s="218"/>
      <c r="V140" s="218"/>
      <c r="W140" s="218"/>
      <c r="X140" s="218"/>
      <c r="Y140" s="218"/>
      <c r="Z140" s="218"/>
      <c r="AA140" s="218"/>
    </row>
    <row r="141" spans="2:27">
      <c r="B141" s="218"/>
      <c r="C141" s="218"/>
      <c r="D141" s="218"/>
      <c r="E141" s="218"/>
      <c r="F141" s="218"/>
      <c r="G141" s="218"/>
      <c r="H141" s="218"/>
      <c r="I141" s="218"/>
      <c r="J141" s="218"/>
      <c r="K141" s="218"/>
      <c r="L141" s="218"/>
      <c r="M141" s="218"/>
      <c r="N141" s="218"/>
      <c r="O141" s="218"/>
      <c r="P141" s="218"/>
      <c r="Q141" s="218"/>
      <c r="R141" s="218"/>
      <c r="S141" s="218"/>
      <c r="T141" s="218"/>
      <c r="U141" s="218"/>
      <c r="V141" s="218"/>
      <c r="W141" s="218"/>
      <c r="X141" s="218"/>
      <c r="Y141" s="218"/>
      <c r="Z141" s="218"/>
      <c r="AA141" s="218"/>
    </row>
    <row r="142" spans="2:27">
      <c r="B142" s="218"/>
      <c r="C142" s="218"/>
      <c r="D142" s="218"/>
      <c r="E142" s="218"/>
      <c r="F142" s="218"/>
      <c r="G142" s="218"/>
      <c r="H142" s="218"/>
      <c r="I142" s="218"/>
      <c r="J142" s="218"/>
      <c r="K142" s="218"/>
      <c r="L142" s="218"/>
      <c r="M142" s="218"/>
      <c r="N142" s="218"/>
      <c r="O142" s="218"/>
      <c r="P142" s="218"/>
      <c r="Q142" s="218"/>
      <c r="R142" s="218"/>
      <c r="S142" s="218"/>
      <c r="T142" s="218"/>
      <c r="U142" s="218"/>
      <c r="V142" s="218"/>
      <c r="W142" s="218"/>
      <c r="X142" s="218"/>
      <c r="Y142" s="218"/>
      <c r="Z142" s="218"/>
      <c r="AA142" s="218"/>
    </row>
    <row r="143" spans="2:27">
      <c r="B143" s="218"/>
      <c r="C143" s="218"/>
      <c r="D143" s="218"/>
      <c r="E143" s="218"/>
      <c r="F143" s="218"/>
      <c r="G143" s="218"/>
      <c r="H143" s="218"/>
      <c r="I143" s="218"/>
      <c r="J143" s="218"/>
      <c r="K143" s="218"/>
      <c r="L143" s="218"/>
      <c r="M143" s="218"/>
      <c r="N143" s="218"/>
      <c r="O143" s="218"/>
      <c r="P143" s="218"/>
      <c r="Q143" s="218"/>
      <c r="R143" s="218"/>
      <c r="S143" s="218"/>
      <c r="T143" s="218"/>
      <c r="U143" s="218"/>
      <c r="V143" s="218"/>
      <c r="W143" s="218"/>
      <c r="X143" s="218"/>
      <c r="Y143" s="218"/>
      <c r="Z143" s="218"/>
      <c r="AA143" s="218"/>
    </row>
    <row r="144" spans="2:27">
      <c r="B144" s="218"/>
      <c r="C144" s="218"/>
      <c r="D144" s="218"/>
      <c r="E144" s="218"/>
      <c r="F144" s="218"/>
      <c r="G144" s="218"/>
      <c r="H144" s="218"/>
      <c r="I144" s="218"/>
      <c r="J144" s="218"/>
      <c r="K144" s="218"/>
      <c r="L144" s="218"/>
      <c r="M144" s="218"/>
      <c r="N144" s="218"/>
      <c r="O144" s="218"/>
      <c r="P144" s="218"/>
      <c r="Q144" s="218"/>
      <c r="R144" s="218"/>
      <c r="S144" s="218"/>
      <c r="T144" s="218"/>
      <c r="U144" s="218"/>
      <c r="V144" s="218"/>
      <c r="W144" s="218"/>
      <c r="X144" s="218"/>
      <c r="Y144" s="218"/>
      <c r="Z144" s="218"/>
      <c r="AA144" s="218"/>
    </row>
    <row r="145" spans="2:27">
      <c r="B145" s="218"/>
      <c r="C145" s="218"/>
      <c r="D145" s="218"/>
      <c r="E145" s="218"/>
      <c r="F145" s="218"/>
      <c r="G145" s="218"/>
      <c r="H145" s="218"/>
      <c r="I145" s="218"/>
      <c r="J145" s="218"/>
      <c r="K145" s="218"/>
      <c r="L145" s="218"/>
      <c r="M145" s="218"/>
      <c r="N145" s="218"/>
      <c r="O145" s="218"/>
      <c r="P145" s="218"/>
      <c r="Q145" s="218"/>
      <c r="R145" s="218"/>
      <c r="S145" s="218"/>
      <c r="T145" s="218"/>
      <c r="U145" s="218"/>
      <c r="V145" s="218"/>
      <c r="W145" s="218"/>
      <c r="X145" s="218"/>
      <c r="Y145" s="218"/>
      <c r="Z145" s="218"/>
      <c r="AA145" s="218"/>
    </row>
    <row r="146" spans="2:27">
      <c r="B146" s="218"/>
      <c r="C146" s="218"/>
      <c r="D146" s="218"/>
      <c r="E146" s="218"/>
      <c r="F146" s="218"/>
      <c r="G146" s="218"/>
      <c r="H146" s="218"/>
      <c r="I146" s="218"/>
      <c r="J146" s="218"/>
      <c r="K146" s="218"/>
      <c r="L146" s="218"/>
      <c r="M146" s="218"/>
      <c r="N146" s="218"/>
      <c r="O146" s="218"/>
      <c r="P146" s="218"/>
      <c r="Q146" s="218"/>
      <c r="R146" s="218"/>
      <c r="S146" s="218"/>
      <c r="T146" s="218"/>
      <c r="U146" s="218"/>
      <c r="V146" s="218"/>
      <c r="W146" s="218"/>
      <c r="X146" s="218"/>
      <c r="Y146" s="218"/>
      <c r="Z146" s="218"/>
      <c r="AA146" s="218"/>
    </row>
    <row r="147" spans="2:27">
      <c r="B147" s="218"/>
      <c r="C147" s="218"/>
      <c r="D147" s="218"/>
      <c r="E147" s="218"/>
      <c r="F147" s="218"/>
      <c r="G147" s="218"/>
      <c r="H147" s="218"/>
      <c r="I147" s="218"/>
      <c r="J147" s="218"/>
      <c r="K147" s="218"/>
      <c r="L147" s="218"/>
      <c r="M147" s="218"/>
      <c r="N147" s="218"/>
      <c r="O147" s="218"/>
      <c r="P147" s="218"/>
      <c r="Q147" s="218"/>
      <c r="R147" s="218"/>
      <c r="S147" s="218"/>
      <c r="T147" s="218"/>
      <c r="U147" s="218"/>
      <c r="V147" s="218"/>
      <c r="W147" s="218"/>
      <c r="X147" s="218"/>
      <c r="Y147" s="218"/>
      <c r="Z147" s="218"/>
      <c r="AA147" s="218"/>
    </row>
    <row r="148" spans="2:27">
      <c r="B148" s="218"/>
      <c r="C148" s="218"/>
      <c r="D148" s="218"/>
      <c r="E148" s="218"/>
      <c r="F148" s="218"/>
      <c r="G148" s="218"/>
      <c r="H148" s="218"/>
      <c r="I148" s="218"/>
      <c r="J148" s="218"/>
      <c r="K148" s="218"/>
      <c r="L148" s="218"/>
      <c r="M148" s="218"/>
      <c r="N148" s="218"/>
      <c r="O148" s="218"/>
      <c r="P148" s="218"/>
      <c r="Q148" s="218"/>
      <c r="R148" s="218"/>
      <c r="S148" s="218"/>
      <c r="T148" s="218"/>
      <c r="U148" s="218"/>
      <c r="V148" s="218"/>
      <c r="W148" s="218"/>
      <c r="X148" s="218"/>
      <c r="Y148" s="218"/>
      <c r="Z148" s="218"/>
      <c r="AA148" s="218"/>
    </row>
    <row r="149" spans="2:27">
      <c r="B149" s="218"/>
      <c r="C149" s="218"/>
      <c r="D149" s="218"/>
      <c r="E149" s="218"/>
      <c r="F149" s="218"/>
      <c r="G149" s="218"/>
      <c r="H149" s="218"/>
      <c r="I149" s="218"/>
      <c r="J149" s="218"/>
      <c r="K149" s="218"/>
      <c r="L149" s="218"/>
      <c r="M149" s="218"/>
      <c r="N149" s="218"/>
      <c r="O149" s="218"/>
      <c r="P149" s="218"/>
      <c r="Q149" s="218"/>
      <c r="R149" s="218"/>
      <c r="S149" s="218"/>
      <c r="T149" s="218"/>
      <c r="U149" s="218"/>
      <c r="V149" s="218"/>
      <c r="W149" s="218"/>
      <c r="X149" s="218"/>
      <c r="Y149" s="218"/>
      <c r="Z149" s="218"/>
      <c r="AA149" s="218"/>
    </row>
    <row r="150" spans="2:27">
      <c r="B150" s="218"/>
      <c r="C150" s="218"/>
      <c r="D150" s="218"/>
      <c r="E150" s="218"/>
      <c r="F150" s="218"/>
      <c r="G150" s="218"/>
      <c r="H150" s="218"/>
      <c r="I150" s="218"/>
      <c r="J150" s="218"/>
      <c r="K150" s="218"/>
      <c r="L150" s="218"/>
      <c r="M150" s="218"/>
      <c r="N150" s="218"/>
      <c r="O150" s="218"/>
      <c r="P150" s="218"/>
      <c r="Q150" s="218"/>
      <c r="R150" s="218"/>
      <c r="S150" s="218"/>
      <c r="T150" s="218"/>
      <c r="U150" s="218"/>
      <c r="V150" s="218"/>
      <c r="W150" s="218"/>
      <c r="X150" s="218"/>
      <c r="Y150" s="218"/>
      <c r="Z150" s="218"/>
      <c r="AA150" s="218"/>
    </row>
    <row r="151" spans="2:27">
      <c r="B151" s="218"/>
      <c r="C151" s="218"/>
      <c r="D151" s="218"/>
      <c r="E151" s="218"/>
      <c r="F151" s="218"/>
      <c r="G151" s="218"/>
      <c r="H151" s="218"/>
      <c r="I151" s="218"/>
      <c r="J151" s="218"/>
      <c r="K151" s="218"/>
      <c r="L151" s="218"/>
      <c r="M151" s="218"/>
      <c r="N151" s="218"/>
      <c r="O151" s="218"/>
      <c r="P151" s="218"/>
      <c r="Q151" s="218"/>
      <c r="R151" s="218"/>
      <c r="S151" s="218"/>
      <c r="T151" s="218"/>
      <c r="U151" s="218"/>
      <c r="V151" s="218"/>
      <c r="W151" s="218"/>
      <c r="X151" s="218"/>
      <c r="Y151" s="218"/>
      <c r="Z151" s="218"/>
      <c r="AA151" s="218"/>
    </row>
    <row r="152" spans="2:27">
      <c r="B152" s="218"/>
      <c r="C152" s="218"/>
      <c r="D152" s="218"/>
      <c r="E152" s="218"/>
      <c r="F152" s="218"/>
      <c r="G152" s="218"/>
      <c r="H152" s="218"/>
      <c r="I152" s="218"/>
      <c r="J152" s="218"/>
      <c r="K152" s="218"/>
      <c r="L152" s="218"/>
      <c r="M152" s="218"/>
      <c r="N152" s="218"/>
      <c r="O152" s="218"/>
      <c r="P152" s="218"/>
      <c r="Q152" s="218"/>
      <c r="R152" s="218"/>
      <c r="S152" s="218"/>
      <c r="T152" s="218"/>
      <c r="U152" s="218"/>
      <c r="V152" s="218"/>
      <c r="W152" s="218"/>
      <c r="X152" s="218"/>
      <c r="Y152" s="218"/>
      <c r="Z152" s="218"/>
      <c r="AA152" s="218"/>
    </row>
    <row r="153" spans="2:27">
      <c r="B153" s="218"/>
      <c r="C153" s="218"/>
      <c r="D153" s="218"/>
      <c r="E153" s="218"/>
      <c r="F153" s="218"/>
      <c r="G153" s="218"/>
      <c r="H153" s="218"/>
      <c r="I153" s="218"/>
      <c r="J153" s="218"/>
      <c r="K153" s="218"/>
      <c r="L153" s="218"/>
      <c r="M153" s="218"/>
      <c r="N153" s="218"/>
      <c r="O153" s="218"/>
      <c r="P153" s="218"/>
      <c r="Q153" s="218"/>
      <c r="R153" s="218"/>
      <c r="S153" s="218"/>
      <c r="T153" s="218"/>
      <c r="U153" s="218"/>
      <c r="V153" s="218"/>
      <c r="W153" s="218"/>
      <c r="X153" s="218"/>
      <c r="Y153" s="218"/>
      <c r="Z153" s="218"/>
      <c r="AA153" s="218"/>
    </row>
    <row r="154" spans="2:27">
      <c r="B154" s="218"/>
      <c r="C154" s="218"/>
      <c r="D154" s="218"/>
      <c r="E154" s="218"/>
      <c r="F154" s="218"/>
      <c r="G154" s="218"/>
      <c r="H154" s="218"/>
      <c r="I154" s="218"/>
      <c r="J154" s="218"/>
      <c r="K154" s="218"/>
      <c r="L154" s="218"/>
      <c r="M154" s="218"/>
      <c r="N154" s="218"/>
      <c r="O154" s="218"/>
      <c r="P154" s="218"/>
      <c r="Q154" s="218"/>
      <c r="R154" s="218"/>
      <c r="S154" s="218"/>
      <c r="T154" s="218"/>
      <c r="U154" s="218"/>
      <c r="V154" s="218"/>
      <c r="W154" s="218"/>
      <c r="X154" s="218"/>
      <c r="Y154" s="218"/>
      <c r="Z154" s="218"/>
      <c r="AA154" s="218"/>
    </row>
    <row r="155" spans="2:27">
      <c r="B155" s="218"/>
      <c r="C155" s="218"/>
      <c r="D155" s="218"/>
      <c r="E155" s="218"/>
      <c r="F155" s="218"/>
      <c r="G155" s="218"/>
      <c r="H155" s="218"/>
      <c r="I155" s="218"/>
      <c r="J155" s="218"/>
      <c r="K155" s="218"/>
      <c r="L155" s="218"/>
      <c r="M155" s="218"/>
      <c r="N155" s="218"/>
      <c r="O155" s="218"/>
      <c r="P155" s="218"/>
      <c r="Q155" s="218"/>
      <c r="R155" s="218"/>
      <c r="S155" s="218"/>
      <c r="T155" s="218"/>
      <c r="U155" s="218"/>
      <c r="V155" s="218"/>
      <c r="W155" s="218"/>
      <c r="X155" s="218"/>
      <c r="Y155" s="218"/>
      <c r="Z155" s="218"/>
      <c r="AA155" s="218"/>
    </row>
    <row r="156" spans="2:27">
      <c r="B156" s="218"/>
      <c r="C156" s="218"/>
      <c r="D156" s="218"/>
      <c r="E156" s="218"/>
      <c r="F156" s="218"/>
      <c r="G156" s="218"/>
      <c r="H156" s="218"/>
      <c r="I156" s="218"/>
      <c r="J156" s="218"/>
      <c r="K156" s="218"/>
      <c r="L156" s="218"/>
      <c r="M156" s="218"/>
      <c r="N156" s="218"/>
      <c r="O156" s="218"/>
      <c r="P156" s="218"/>
      <c r="Q156" s="218"/>
      <c r="R156" s="218"/>
      <c r="S156" s="218"/>
      <c r="T156" s="218"/>
      <c r="U156" s="218"/>
      <c r="V156" s="218"/>
      <c r="W156" s="218"/>
      <c r="X156" s="218"/>
      <c r="Y156" s="218"/>
      <c r="Z156" s="218"/>
      <c r="AA156" s="218"/>
    </row>
    <row r="157" spans="2:27">
      <c r="B157" s="218"/>
      <c r="C157" s="218"/>
      <c r="D157" s="218"/>
      <c r="E157" s="218"/>
      <c r="F157" s="218"/>
      <c r="G157" s="218"/>
      <c r="H157" s="218"/>
      <c r="I157" s="218"/>
      <c r="J157" s="218"/>
      <c r="K157" s="218"/>
      <c r="L157" s="218"/>
      <c r="M157" s="218"/>
      <c r="N157" s="218"/>
      <c r="O157" s="218"/>
      <c r="P157" s="218"/>
      <c r="Q157" s="218"/>
      <c r="R157" s="218"/>
      <c r="S157" s="218"/>
      <c r="T157" s="218"/>
      <c r="U157" s="218"/>
      <c r="V157" s="218"/>
      <c r="W157" s="218"/>
      <c r="X157" s="218"/>
      <c r="Y157" s="218"/>
      <c r="Z157" s="218"/>
      <c r="AA157" s="218"/>
    </row>
    <row r="158" spans="2:27">
      <c r="B158" s="218"/>
      <c r="C158" s="218"/>
      <c r="D158" s="218"/>
      <c r="E158" s="218"/>
      <c r="F158" s="218"/>
      <c r="G158" s="218"/>
      <c r="H158" s="218"/>
      <c r="I158" s="218"/>
      <c r="J158" s="218"/>
      <c r="K158" s="218"/>
      <c r="L158" s="218"/>
      <c r="M158" s="218"/>
      <c r="N158" s="218"/>
      <c r="O158" s="218"/>
      <c r="P158" s="218"/>
      <c r="Q158" s="218"/>
      <c r="R158" s="218"/>
      <c r="S158" s="218"/>
      <c r="T158" s="218"/>
      <c r="U158" s="218"/>
      <c r="V158" s="218"/>
      <c r="W158" s="218"/>
      <c r="X158" s="218"/>
      <c r="Y158" s="218"/>
      <c r="Z158" s="218"/>
      <c r="AA158" s="218"/>
    </row>
    <row r="159" spans="2:27">
      <c r="B159" s="218"/>
      <c r="C159" s="218"/>
      <c r="D159" s="218"/>
      <c r="E159" s="218"/>
      <c r="F159" s="218"/>
      <c r="G159" s="218"/>
      <c r="H159" s="218"/>
      <c r="I159" s="218"/>
      <c r="J159" s="218"/>
      <c r="K159" s="218"/>
      <c r="L159" s="218"/>
      <c r="M159" s="218"/>
      <c r="N159" s="218"/>
      <c r="O159" s="218"/>
      <c r="P159" s="218"/>
      <c r="Q159" s="218"/>
      <c r="R159" s="218"/>
      <c r="S159" s="218"/>
      <c r="T159" s="218"/>
      <c r="U159" s="218"/>
      <c r="V159" s="218"/>
      <c r="W159" s="218"/>
      <c r="X159" s="218"/>
      <c r="Y159" s="218"/>
      <c r="Z159" s="218"/>
      <c r="AA159" s="218"/>
    </row>
    <row r="160" spans="2:27">
      <c r="B160" s="218"/>
      <c r="C160" s="218"/>
      <c r="D160" s="218"/>
      <c r="E160" s="218"/>
      <c r="F160" s="218"/>
      <c r="G160" s="218"/>
      <c r="H160" s="218"/>
      <c r="I160" s="218"/>
      <c r="J160" s="218"/>
      <c r="K160" s="218"/>
      <c r="L160" s="218"/>
      <c r="M160" s="218"/>
      <c r="N160" s="218"/>
      <c r="O160" s="218"/>
      <c r="P160" s="218"/>
      <c r="Q160" s="218"/>
      <c r="R160" s="218"/>
      <c r="S160" s="218"/>
      <c r="T160" s="218"/>
      <c r="U160" s="218"/>
      <c r="V160" s="218"/>
      <c r="W160" s="218"/>
      <c r="X160" s="218"/>
      <c r="Y160" s="218"/>
      <c r="Z160" s="218"/>
      <c r="AA160" s="218"/>
    </row>
    <row r="161" spans="2:27">
      <c r="B161" s="218"/>
      <c r="C161" s="218"/>
      <c r="D161" s="218"/>
      <c r="E161" s="218"/>
      <c r="F161" s="218"/>
      <c r="G161" s="218"/>
      <c r="H161" s="218"/>
      <c r="I161" s="218"/>
      <c r="J161" s="218"/>
      <c r="K161" s="218"/>
      <c r="L161" s="218"/>
      <c r="M161" s="218"/>
      <c r="N161" s="218"/>
      <c r="O161" s="218"/>
      <c r="P161" s="218"/>
      <c r="Q161" s="218"/>
      <c r="R161" s="218"/>
      <c r="S161" s="218"/>
      <c r="T161" s="218"/>
      <c r="U161" s="218"/>
      <c r="V161" s="218"/>
      <c r="W161" s="218"/>
      <c r="X161" s="218"/>
      <c r="Y161" s="218"/>
      <c r="Z161" s="218"/>
      <c r="AA161" s="218"/>
    </row>
    <row r="162" spans="2:27">
      <c r="B162" s="218"/>
      <c r="C162" s="218"/>
      <c r="D162" s="218"/>
      <c r="E162" s="218"/>
      <c r="F162" s="218"/>
      <c r="G162" s="218"/>
      <c r="H162" s="218"/>
      <c r="I162" s="218"/>
      <c r="J162" s="218"/>
      <c r="K162" s="218"/>
      <c r="L162" s="218"/>
      <c r="M162" s="218"/>
      <c r="N162" s="218"/>
      <c r="O162" s="218"/>
      <c r="P162" s="218"/>
      <c r="Q162" s="218"/>
      <c r="R162" s="218"/>
      <c r="S162" s="218"/>
      <c r="T162" s="218"/>
      <c r="U162" s="218"/>
      <c r="V162" s="218"/>
      <c r="W162" s="218"/>
      <c r="X162" s="218"/>
      <c r="Y162" s="218"/>
      <c r="Z162" s="218"/>
      <c r="AA162" s="218"/>
    </row>
    <row r="163" spans="2:27">
      <c r="B163" s="218"/>
      <c r="C163" s="218"/>
      <c r="D163" s="218"/>
      <c r="E163" s="218"/>
      <c r="F163" s="218"/>
      <c r="G163" s="218"/>
      <c r="H163" s="218"/>
      <c r="I163" s="218"/>
      <c r="J163" s="218"/>
      <c r="K163" s="218"/>
      <c r="L163" s="218"/>
      <c r="M163" s="218"/>
      <c r="N163" s="218"/>
      <c r="O163" s="218"/>
      <c r="P163" s="218"/>
      <c r="Q163" s="218"/>
      <c r="R163" s="218"/>
      <c r="S163" s="218"/>
      <c r="T163" s="218"/>
      <c r="U163" s="218"/>
      <c r="V163" s="218"/>
      <c r="W163" s="218"/>
      <c r="X163" s="218"/>
      <c r="Y163" s="218"/>
      <c r="Z163" s="218"/>
      <c r="AA163" s="218"/>
    </row>
    <row r="164" spans="2:27">
      <c r="B164" s="218"/>
      <c r="C164" s="218"/>
      <c r="D164" s="218"/>
      <c r="E164" s="218"/>
      <c r="F164" s="218"/>
      <c r="G164" s="218"/>
      <c r="H164" s="218"/>
      <c r="I164" s="218"/>
      <c r="J164" s="218"/>
      <c r="K164" s="218"/>
      <c r="L164" s="218"/>
      <c r="M164" s="218"/>
      <c r="N164" s="218"/>
      <c r="O164" s="218"/>
      <c r="P164" s="218"/>
      <c r="Q164" s="218"/>
      <c r="R164" s="218"/>
      <c r="S164" s="218"/>
      <c r="T164" s="218"/>
      <c r="U164" s="218"/>
      <c r="V164" s="218"/>
      <c r="W164" s="218"/>
      <c r="X164" s="218"/>
      <c r="Y164" s="218"/>
      <c r="Z164" s="218"/>
      <c r="AA164" s="218"/>
    </row>
    <row r="165" spans="2:27">
      <c r="B165" s="218"/>
      <c r="C165" s="218"/>
      <c r="D165" s="218"/>
      <c r="E165" s="218"/>
      <c r="F165" s="218"/>
      <c r="G165" s="218"/>
      <c r="H165" s="218"/>
      <c r="I165" s="218"/>
      <c r="J165" s="218"/>
      <c r="K165" s="218"/>
      <c r="L165" s="218"/>
      <c r="M165" s="218"/>
      <c r="N165" s="218"/>
      <c r="O165" s="218"/>
      <c r="P165" s="218"/>
      <c r="Q165" s="218"/>
      <c r="R165" s="218"/>
      <c r="S165" s="218"/>
      <c r="T165" s="218"/>
      <c r="U165" s="218"/>
      <c r="V165" s="218"/>
      <c r="W165" s="218"/>
      <c r="X165" s="218"/>
      <c r="Y165" s="218"/>
      <c r="Z165" s="218"/>
      <c r="AA165" s="218"/>
    </row>
    <row r="166" spans="2:27">
      <c r="B166" s="218"/>
      <c r="C166" s="218"/>
      <c r="D166" s="218"/>
      <c r="E166" s="218"/>
      <c r="F166" s="218"/>
      <c r="G166" s="218"/>
      <c r="H166" s="218"/>
      <c r="I166" s="218"/>
      <c r="J166" s="218"/>
      <c r="K166" s="218"/>
      <c r="L166" s="218"/>
      <c r="M166" s="218"/>
      <c r="N166" s="218"/>
      <c r="O166" s="218"/>
      <c r="P166" s="218"/>
      <c r="Q166" s="218"/>
      <c r="R166" s="218"/>
      <c r="S166" s="218"/>
      <c r="T166" s="218"/>
      <c r="U166" s="218"/>
      <c r="V166" s="218"/>
      <c r="W166" s="218"/>
      <c r="X166" s="218"/>
      <c r="Y166" s="218"/>
      <c r="Z166" s="218"/>
      <c r="AA166" s="218"/>
    </row>
    <row r="167" spans="2:27">
      <c r="B167" s="218"/>
      <c r="C167" s="218"/>
      <c r="D167" s="218"/>
      <c r="E167" s="218"/>
      <c r="F167" s="218"/>
      <c r="G167" s="218"/>
      <c r="H167" s="218"/>
      <c r="I167" s="218"/>
      <c r="J167" s="218"/>
      <c r="K167" s="218"/>
      <c r="L167" s="218"/>
      <c r="M167" s="218"/>
      <c r="N167" s="218"/>
      <c r="O167" s="218"/>
      <c r="P167" s="218"/>
      <c r="Q167" s="218"/>
      <c r="R167" s="218"/>
      <c r="S167" s="218"/>
      <c r="T167" s="218"/>
      <c r="U167" s="218"/>
      <c r="V167" s="218"/>
      <c r="W167" s="218"/>
      <c r="X167" s="218"/>
      <c r="Y167" s="218"/>
      <c r="Z167" s="218"/>
      <c r="AA167" s="218"/>
    </row>
    <row r="168" spans="2:27">
      <c r="B168" s="218"/>
      <c r="C168" s="218"/>
      <c r="D168" s="218"/>
      <c r="E168" s="218"/>
      <c r="F168" s="218"/>
      <c r="G168" s="218"/>
      <c r="H168" s="218"/>
      <c r="I168" s="218"/>
      <c r="J168" s="218"/>
      <c r="K168" s="218"/>
      <c r="L168" s="218"/>
      <c r="M168" s="218"/>
      <c r="N168" s="218"/>
      <c r="O168" s="218"/>
      <c r="P168" s="218"/>
      <c r="Q168" s="218"/>
      <c r="R168" s="218"/>
      <c r="S168" s="218"/>
      <c r="T168" s="218"/>
      <c r="U168" s="218"/>
      <c r="V168" s="218"/>
      <c r="W168" s="218"/>
      <c r="X168" s="218"/>
      <c r="Y168" s="218"/>
      <c r="Z168" s="218"/>
      <c r="AA168" s="218"/>
    </row>
    <row r="169" spans="2:27">
      <c r="B169" s="218"/>
      <c r="C169" s="218"/>
      <c r="D169" s="218"/>
      <c r="E169" s="218"/>
      <c r="F169" s="218"/>
      <c r="G169" s="218"/>
      <c r="H169" s="218"/>
      <c r="I169" s="218"/>
      <c r="J169" s="218"/>
      <c r="K169" s="218"/>
      <c r="L169" s="218"/>
      <c r="M169" s="218"/>
      <c r="N169" s="218"/>
      <c r="O169" s="218"/>
      <c r="P169" s="218"/>
      <c r="Q169" s="218"/>
      <c r="R169" s="218"/>
      <c r="S169" s="218"/>
      <c r="T169" s="218"/>
      <c r="U169" s="218"/>
      <c r="V169" s="218"/>
      <c r="W169" s="218"/>
      <c r="X169" s="218"/>
      <c r="Y169" s="218"/>
      <c r="Z169" s="218"/>
      <c r="AA169" s="218"/>
    </row>
    <row r="170" spans="2:27">
      <c r="B170" s="218"/>
      <c r="C170" s="218"/>
      <c r="D170" s="218"/>
      <c r="E170" s="218"/>
      <c r="F170" s="218"/>
      <c r="G170" s="218"/>
      <c r="H170" s="218"/>
      <c r="I170" s="218"/>
      <c r="J170" s="218"/>
      <c r="K170" s="218"/>
      <c r="L170" s="218"/>
      <c r="M170" s="218"/>
      <c r="N170" s="218"/>
      <c r="O170" s="218"/>
      <c r="P170" s="218"/>
      <c r="Q170" s="218"/>
      <c r="R170" s="218"/>
      <c r="S170" s="218"/>
      <c r="T170" s="218"/>
      <c r="U170" s="218"/>
      <c r="V170" s="218"/>
      <c r="W170" s="218"/>
      <c r="X170" s="218"/>
      <c r="Y170" s="218"/>
      <c r="Z170" s="218"/>
      <c r="AA170" s="218"/>
    </row>
    <row r="171" spans="2:27">
      <c r="B171" s="218"/>
      <c r="C171" s="218"/>
      <c r="D171" s="218"/>
      <c r="E171" s="218"/>
      <c r="F171" s="218"/>
      <c r="G171" s="218"/>
      <c r="H171" s="218"/>
      <c r="I171" s="218"/>
      <c r="J171" s="218"/>
      <c r="K171" s="218"/>
      <c r="L171" s="218"/>
      <c r="M171" s="218"/>
      <c r="N171" s="218"/>
      <c r="O171" s="218"/>
      <c r="P171" s="218"/>
      <c r="Q171" s="218"/>
      <c r="R171" s="218"/>
      <c r="S171" s="218"/>
      <c r="T171" s="218"/>
      <c r="U171" s="218"/>
      <c r="V171" s="218"/>
      <c r="W171" s="218"/>
      <c r="X171" s="218"/>
      <c r="Y171" s="218"/>
      <c r="Z171" s="218"/>
      <c r="AA171" s="218"/>
    </row>
    <row r="172" spans="2:27">
      <c r="B172" s="218"/>
      <c r="C172" s="218"/>
      <c r="D172" s="218"/>
      <c r="E172" s="218"/>
      <c r="F172" s="218"/>
      <c r="G172" s="218"/>
      <c r="H172" s="218"/>
      <c r="I172" s="218"/>
      <c r="J172" s="218"/>
      <c r="K172" s="218"/>
      <c r="L172" s="218"/>
      <c r="M172" s="218"/>
      <c r="N172" s="218"/>
      <c r="O172" s="218"/>
      <c r="P172" s="218"/>
      <c r="Q172" s="218"/>
      <c r="R172" s="218"/>
      <c r="S172" s="218"/>
      <c r="T172" s="218"/>
      <c r="U172" s="218"/>
      <c r="V172" s="218"/>
      <c r="W172" s="218"/>
      <c r="X172" s="218"/>
      <c r="Y172" s="218"/>
      <c r="Z172" s="218"/>
      <c r="AA172" s="218"/>
    </row>
    <row r="173" spans="2:27">
      <c r="B173" s="218"/>
      <c r="C173" s="218"/>
      <c r="D173" s="218"/>
      <c r="E173" s="218"/>
      <c r="F173" s="218"/>
      <c r="G173" s="218"/>
      <c r="H173" s="218"/>
      <c r="I173" s="218"/>
      <c r="J173" s="218"/>
      <c r="K173" s="218"/>
      <c r="L173" s="218"/>
      <c r="M173" s="218"/>
      <c r="N173" s="218"/>
      <c r="O173" s="218"/>
      <c r="P173" s="218"/>
      <c r="Q173" s="218"/>
      <c r="R173" s="218"/>
      <c r="S173" s="218"/>
      <c r="T173" s="218"/>
      <c r="U173" s="218"/>
      <c r="V173" s="218"/>
      <c r="W173" s="218"/>
      <c r="X173" s="218"/>
      <c r="Y173" s="218"/>
      <c r="Z173" s="218"/>
      <c r="AA173" s="218"/>
    </row>
    <row r="174" spans="2:27">
      <c r="B174" s="218"/>
      <c r="C174" s="218"/>
      <c r="D174" s="218"/>
      <c r="E174" s="218"/>
      <c r="F174" s="218"/>
      <c r="G174" s="218"/>
      <c r="H174" s="218"/>
      <c r="I174" s="218"/>
      <c r="J174" s="218"/>
      <c r="K174" s="218"/>
      <c r="L174" s="218"/>
      <c r="M174" s="218"/>
      <c r="N174" s="218"/>
      <c r="O174" s="218"/>
      <c r="P174" s="218"/>
      <c r="Q174" s="218"/>
      <c r="R174" s="218"/>
      <c r="S174" s="218"/>
      <c r="T174" s="218"/>
      <c r="U174" s="218"/>
      <c r="V174" s="218"/>
      <c r="W174" s="218"/>
      <c r="X174" s="218"/>
      <c r="Y174" s="218"/>
      <c r="Z174" s="218"/>
      <c r="AA174" s="218"/>
    </row>
    <row r="175" spans="2:27">
      <c r="B175" s="218"/>
      <c r="C175" s="218"/>
      <c r="D175" s="218"/>
      <c r="E175" s="218"/>
      <c r="F175" s="218"/>
      <c r="G175" s="218"/>
      <c r="H175" s="218"/>
      <c r="I175" s="218"/>
      <c r="J175" s="218"/>
      <c r="K175" s="218"/>
      <c r="L175" s="218"/>
      <c r="M175" s="218"/>
      <c r="N175" s="218"/>
      <c r="O175" s="218"/>
      <c r="P175" s="218"/>
      <c r="Q175" s="218"/>
      <c r="R175" s="218"/>
      <c r="S175" s="218"/>
      <c r="T175" s="218"/>
      <c r="U175" s="218"/>
      <c r="V175" s="218"/>
      <c r="W175" s="218"/>
      <c r="X175" s="218"/>
      <c r="Y175" s="218"/>
      <c r="Z175" s="218"/>
      <c r="AA175" s="218"/>
    </row>
    <row r="176" spans="2:27">
      <c r="B176" s="218"/>
      <c r="C176" s="218"/>
      <c r="D176" s="218"/>
      <c r="E176" s="218"/>
      <c r="F176" s="218"/>
      <c r="G176" s="218"/>
      <c r="H176" s="218"/>
      <c r="I176" s="218"/>
      <c r="J176" s="218"/>
      <c r="K176" s="218"/>
      <c r="L176" s="218"/>
      <c r="M176" s="218"/>
      <c r="N176" s="218"/>
      <c r="O176" s="218"/>
      <c r="P176" s="218"/>
      <c r="Q176" s="218"/>
      <c r="R176" s="218"/>
      <c r="S176" s="218"/>
      <c r="T176" s="218"/>
      <c r="U176" s="218"/>
      <c r="V176" s="218"/>
      <c r="W176" s="218"/>
      <c r="X176" s="218"/>
      <c r="Y176" s="218"/>
      <c r="Z176" s="218"/>
      <c r="AA176" s="218"/>
    </row>
    <row r="177" spans="2:27">
      <c r="B177" s="218"/>
      <c r="C177" s="218"/>
      <c r="D177" s="218"/>
      <c r="E177" s="218"/>
      <c r="F177" s="218"/>
      <c r="G177" s="218"/>
      <c r="H177" s="218"/>
      <c r="I177" s="218"/>
      <c r="J177" s="218"/>
      <c r="K177" s="218"/>
      <c r="L177" s="218"/>
      <c r="M177" s="218"/>
      <c r="N177" s="218"/>
      <c r="O177" s="218"/>
      <c r="P177" s="218"/>
      <c r="Q177" s="218"/>
      <c r="R177" s="218"/>
      <c r="S177" s="218"/>
      <c r="T177" s="218"/>
      <c r="U177" s="218"/>
      <c r="V177" s="218"/>
      <c r="W177" s="218"/>
      <c r="X177" s="218"/>
      <c r="Y177" s="218"/>
      <c r="Z177" s="218"/>
      <c r="AA177" s="218"/>
    </row>
    <row r="178" spans="2:27">
      <c r="B178" s="218"/>
      <c r="C178" s="218"/>
      <c r="D178" s="218"/>
      <c r="E178" s="218"/>
      <c r="F178" s="218"/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R178" s="218"/>
      <c r="S178" s="218"/>
      <c r="T178" s="218"/>
      <c r="U178" s="218"/>
      <c r="V178" s="218"/>
      <c r="W178" s="218"/>
      <c r="X178" s="218"/>
      <c r="Y178" s="218"/>
      <c r="Z178" s="218"/>
      <c r="AA178" s="218"/>
    </row>
    <row r="179" spans="2:27">
      <c r="B179" s="218"/>
      <c r="C179" s="218"/>
      <c r="D179" s="218"/>
      <c r="E179" s="218"/>
      <c r="F179" s="218"/>
      <c r="G179" s="218"/>
      <c r="H179" s="218"/>
      <c r="I179" s="218"/>
      <c r="J179" s="218"/>
      <c r="K179" s="218"/>
      <c r="L179" s="218"/>
      <c r="M179" s="218"/>
      <c r="N179" s="218"/>
      <c r="O179" s="218"/>
      <c r="P179" s="218"/>
      <c r="Q179" s="218"/>
      <c r="R179" s="218"/>
      <c r="S179" s="218"/>
      <c r="T179" s="218"/>
      <c r="U179" s="218"/>
      <c r="V179" s="218"/>
      <c r="W179" s="218"/>
      <c r="X179" s="218"/>
      <c r="Y179" s="218"/>
      <c r="Z179" s="218"/>
      <c r="AA179" s="218"/>
    </row>
    <row r="180" spans="2:27">
      <c r="B180" s="218"/>
      <c r="C180" s="218"/>
      <c r="D180" s="218"/>
      <c r="E180" s="218"/>
      <c r="F180" s="218"/>
      <c r="G180" s="218"/>
      <c r="H180" s="218"/>
      <c r="I180" s="218"/>
      <c r="J180" s="218"/>
      <c r="K180" s="218"/>
      <c r="L180" s="218"/>
      <c r="M180" s="218"/>
      <c r="N180" s="218"/>
      <c r="O180" s="218"/>
      <c r="P180" s="218"/>
      <c r="Q180" s="218"/>
      <c r="R180" s="218"/>
      <c r="S180" s="218"/>
      <c r="T180" s="218"/>
      <c r="U180" s="218"/>
      <c r="V180" s="218"/>
      <c r="W180" s="218"/>
      <c r="X180" s="218"/>
      <c r="Y180" s="218"/>
      <c r="Z180" s="218"/>
      <c r="AA180" s="218"/>
    </row>
    <row r="181" spans="2:27">
      <c r="B181" s="218"/>
      <c r="C181" s="218"/>
      <c r="D181" s="218"/>
      <c r="E181" s="218"/>
      <c r="F181" s="218"/>
      <c r="G181" s="218"/>
      <c r="H181" s="218"/>
      <c r="I181" s="218"/>
      <c r="J181" s="218"/>
      <c r="K181" s="218"/>
      <c r="L181" s="218"/>
      <c r="M181" s="218"/>
      <c r="N181" s="218"/>
      <c r="O181" s="218"/>
      <c r="P181" s="218"/>
      <c r="Q181" s="218"/>
      <c r="R181" s="218"/>
      <c r="S181" s="218"/>
      <c r="T181" s="218"/>
      <c r="U181" s="218"/>
      <c r="V181" s="218"/>
      <c r="W181" s="218"/>
      <c r="X181" s="218"/>
      <c r="Y181" s="218"/>
      <c r="Z181" s="218"/>
      <c r="AA181" s="218"/>
    </row>
    <row r="182" spans="2:27">
      <c r="B182" s="218"/>
      <c r="C182" s="218"/>
      <c r="D182" s="218"/>
      <c r="E182" s="218"/>
      <c r="F182" s="218"/>
      <c r="G182" s="218"/>
      <c r="H182" s="218"/>
      <c r="I182" s="218"/>
      <c r="J182" s="218"/>
      <c r="K182" s="218"/>
      <c r="L182" s="218"/>
      <c r="M182" s="218"/>
      <c r="N182" s="218"/>
      <c r="O182" s="218"/>
      <c r="P182" s="218"/>
      <c r="Q182" s="218"/>
      <c r="R182" s="218"/>
      <c r="S182" s="218"/>
      <c r="T182" s="218"/>
      <c r="U182" s="218"/>
      <c r="V182" s="218"/>
      <c r="W182" s="218"/>
      <c r="X182" s="218"/>
      <c r="Y182" s="218"/>
      <c r="Z182" s="218"/>
      <c r="AA182" s="218"/>
    </row>
    <row r="183" spans="2:27">
      <c r="B183" s="218"/>
      <c r="C183" s="218"/>
      <c r="D183" s="218"/>
      <c r="E183" s="218"/>
      <c r="F183" s="218"/>
      <c r="G183" s="218"/>
      <c r="H183" s="218"/>
      <c r="I183" s="218"/>
      <c r="J183" s="218"/>
      <c r="K183" s="218"/>
      <c r="L183" s="218"/>
      <c r="M183" s="218"/>
      <c r="N183" s="218"/>
      <c r="O183" s="218"/>
      <c r="P183" s="218"/>
      <c r="Q183" s="218"/>
      <c r="R183" s="218"/>
      <c r="S183" s="218"/>
      <c r="T183" s="218"/>
      <c r="U183" s="218"/>
      <c r="V183" s="218"/>
      <c r="W183" s="218"/>
      <c r="X183" s="218"/>
      <c r="Y183" s="218"/>
      <c r="Z183" s="218"/>
      <c r="AA183" s="218"/>
    </row>
    <row r="184" spans="2:27">
      <c r="B184" s="218"/>
      <c r="C184" s="218"/>
      <c r="D184" s="218"/>
      <c r="E184" s="218"/>
      <c r="F184" s="218"/>
      <c r="G184" s="218"/>
      <c r="H184" s="218"/>
      <c r="I184" s="218"/>
      <c r="J184" s="218"/>
      <c r="K184" s="218"/>
      <c r="L184" s="218"/>
      <c r="M184" s="218"/>
      <c r="N184" s="218"/>
      <c r="O184" s="218"/>
      <c r="P184" s="218"/>
      <c r="Q184" s="218"/>
      <c r="R184" s="218"/>
      <c r="S184" s="218"/>
      <c r="T184" s="218"/>
      <c r="U184" s="218"/>
      <c r="V184" s="218"/>
      <c r="W184" s="218"/>
      <c r="X184" s="218"/>
      <c r="Y184" s="218"/>
      <c r="Z184" s="218"/>
      <c r="AA184" s="218"/>
    </row>
    <row r="185" spans="2:27">
      <c r="B185" s="218"/>
      <c r="C185" s="218"/>
      <c r="D185" s="218"/>
      <c r="E185" s="218"/>
      <c r="F185" s="218"/>
      <c r="G185" s="218"/>
      <c r="H185" s="218"/>
      <c r="I185" s="218"/>
      <c r="J185" s="218"/>
      <c r="K185" s="218"/>
      <c r="L185" s="218"/>
      <c r="M185" s="218"/>
      <c r="N185" s="218"/>
      <c r="O185" s="218"/>
      <c r="P185" s="218"/>
      <c r="Q185" s="218"/>
      <c r="R185" s="218"/>
      <c r="S185" s="218"/>
      <c r="T185" s="218"/>
      <c r="U185" s="218"/>
      <c r="V185" s="218"/>
      <c r="W185" s="218"/>
      <c r="X185" s="218"/>
      <c r="Y185" s="218"/>
      <c r="Z185" s="218"/>
      <c r="AA185" s="218"/>
    </row>
    <row r="186" spans="2:27">
      <c r="B186" s="218"/>
      <c r="C186" s="218"/>
      <c r="D186" s="218"/>
      <c r="E186" s="218"/>
      <c r="F186" s="218"/>
      <c r="G186" s="218"/>
      <c r="H186" s="218"/>
      <c r="I186" s="218"/>
      <c r="J186" s="218"/>
      <c r="K186" s="218"/>
      <c r="L186" s="218"/>
      <c r="M186" s="218"/>
      <c r="N186" s="218"/>
      <c r="O186" s="218"/>
      <c r="P186" s="218"/>
      <c r="Q186" s="218"/>
      <c r="R186" s="218"/>
      <c r="S186" s="218"/>
      <c r="T186" s="218"/>
      <c r="U186" s="218"/>
      <c r="V186" s="218"/>
      <c r="W186" s="218"/>
      <c r="X186" s="218"/>
      <c r="Y186" s="218"/>
      <c r="Z186" s="218"/>
      <c r="AA186" s="218"/>
    </row>
    <row r="187" spans="2:27">
      <c r="B187" s="218"/>
      <c r="C187" s="218"/>
      <c r="D187" s="218"/>
      <c r="E187" s="218"/>
      <c r="F187" s="218"/>
      <c r="G187" s="218"/>
      <c r="H187" s="218"/>
      <c r="I187" s="218"/>
      <c r="J187" s="218"/>
      <c r="K187" s="218"/>
      <c r="L187" s="218"/>
      <c r="M187" s="218"/>
      <c r="N187" s="218"/>
      <c r="O187" s="218"/>
      <c r="P187" s="218"/>
      <c r="Q187" s="218"/>
      <c r="R187" s="218"/>
      <c r="S187" s="218"/>
      <c r="T187" s="218"/>
      <c r="U187" s="218"/>
      <c r="V187" s="218"/>
      <c r="W187" s="218"/>
      <c r="X187" s="218"/>
      <c r="Y187" s="218"/>
      <c r="Z187" s="218"/>
      <c r="AA187" s="218"/>
    </row>
    <row r="188" spans="2:27">
      <c r="B188" s="218"/>
      <c r="C188" s="218"/>
      <c r="D188" s="218"/>
      <c r="E188" s="218"/>
      <c r="F188" s="218"/>
      <c r="G188" s="218"/>
      <c r="H188" s="218"/>
      <c r="I188" s="218"/>
      <c r="J188" s="218"/>
      <c r="K188" s="218"/>
      <c r="L188" s="218"/>
      <c r="M188" s="218"/>
      <c r="N188" s="218"/>
      <c r="O188" s="218"/>
      <c r="P188" s="218"/>
      <c r="Q188" s="218"/>
      <c r="R188" s="218"/>
      <c r="S188" s="218"/>
      <c r="T188" s="218"/>
      <c r="U188" s="218"/>
      <c r="V188" s="218"/>
      <c r="W188" s="218"/>
      <c r="X188" s="218"/>
      <c r="Y188" s="218"/>
      <c r="Z188" s="218"/>
      <c r="AA188" s="218"/>
    </row>
    <row r="189" spans="2:27">
      <c r="B189" s="218"/>
      <c r="C189" s="218"/>
      <c r="D189" s="218"/>
      <c r="E189" s="218"/>
      <c r="F189" s="218"/>
      <c r="G189" s="218"/>
      <c r="H189" s="218"/>
      <c r="I189" s="218"/>
      <c r="J189" s="218"/>
      <c r="K189" s="218"/>
      <c r="L189" s="218"/>
      <c r="M189" s="218"/>
      <c r="N189" s="218"/>
      <c r="O189" s="218"/>
      <c r="P189" s="218"/>
      <c r="Q189" s="218"/>
      <c r="R189" s="218"/>
      <c r="S189" s="218"/>
      <c r="T189" s="218"/>
      <c r="U189" s="218"/>
      <c r="V189" s="218"/>
      <c r="W189" s="218"/>
      <c r="X189" s="218"/>
      <c r="Y189" s="218"/>
      <c r="Z189" s="218"/>
      <c r="AA189" s="218"/>
    </row>
    <row r="190" spans="2:27">
      <c r="B190" s="218"/>
      <c r="C190" s="218"/>
      <c r="D190" s="218"/>
      <c r="E190" s="218"/>
      <c r="F190" s="218"/>
      <c r="G190" s="218"/>
      <c r="H190" s="218"/>
      <c r="I190" s="218"/>
      <c r="J190" s="218"/>
      <c r="K190" s="218"/>
      <c r="L190" s="218"/>
      <c r="M190" s="218"/>
      <c r="N190" s="218"/>
      <c r="O190" s="218"/>
      <c r="P190" s="218"/>
      <c r="Q190" s="218"/>
      <c r="R190" s="218"/>
      <c r="S190" s="218"/>
      <c r="T190" s="218"/>
      <c r="U190" s="218"/>
      <c r="V190" s="218"/>
      <c r="W190" s="218"/>
      <c r="X190" s="218"/>
      <c r="Y190" s="218"/>
      <c r="Z190" s="218"/>
      <c r="AA190" s="218"/>
    </row>
    <row r="191" spans="2:27">
      <c r="B191" s="218"/>
      <c r="C191" s="218"/>
      <c r="D191" s="218"/>
      <c r="E191" s="218"/>
      <c r="F191" s="218"/>
      <c r="G191" s="218"/>
      <c r="H191" s="218"/>
      <c r="I191" s="218"/>
      <c r="J191" s="218"/>
      <c r="K191" s="218"/>
      <c r="L191" s="218"/>
      <c r="M191" s="218"/>
      <c r="N191" s="218"/>
      <c r="O191" s="218"/>
      <c r="P191" s="218"/>
      <c r="Q191" s="218"/>
      <c r="R191" s="218"/>
      <c r="S191" s="218"/>
      <c r="T191" s="218"/>
      <c r="U191" s="218"/>
      <c r="V191" s="218"/>
      <c r="W191" s="218"/>
      <c r="X191" s="218"/>
      <c r="Y191" s="218"/>
      <c r="Z191" s="218"/>
      <c r="AA191" s="218"/>
    </row>
    <row r="192" spans="2:27">
      <c r="B192" s="218"/>
      <c r="C192" s="218"/>
      <c r="D192" s="218"/>
      <c r="E192" s="218"/>
      <c r="F192" s="218"/>
      <c r="G192" s="218"/>
      <c r="H192" s="218"/>
      <c r="I192" s="218"/>
      <c r="J192" s="218"/>
      <c r="K192" s="218"/>
      <c r="L192" s="218"/>
      <c r="M192" s="218"/>
      <c r="N192" s="218"/>
      <c r="O192" s="218"/>
      <c r="P192" s="218"/>
      <c r="Q192" s="218"/>
      <c r="R192" s="218"/>
      <c r="S192" s="218"/>
      <c r="T192" s="218"/>
      <c r="U192" s="218"/>
      <c r="V192" s="218"/>
      <c r="W192" s="218"/>
      <c r="X192" s="218"/>
      <c r="Y192" s="218"/>
      <c r="Z192" s="218"/>
      <c r="AA192" s="218"/>
    </row>
    <row r="193" spans="2:27">
      <c r="B193" s="218"/>
      <c r="C193" s="218"/>
      <c r="D193" s="218"/>
      <c r="E193" s="218"/>
      <c r="F193" s="218"/>
      <c r="G193" s="218"/>
      <c r="H193" s="218"/>
      <c r="I193" s="218"/>
      <c r="J193" s="218"/>
      <c r="K193" s="218"/>
      <c r="L193" s="218"/>
      <c r="M193" s="218"/>
      <c r="N193" s="218"/>
      <c r="O193" s="218"/>
      <c r="P193" s="218"/>
      <c r="Q193" s="218"/>
      <c r="R193" s="218"/>
      <c r="S193" s="218"/>
      <c r="T193" s="218"/>
      <c r="U193" s="218"/>
      <c r="V193" s="218"/>
      <c r="W193" s="218"/>
      <c r="X193" s="218"/>
      <c r="Y193" s="218"/>
      <c r="Z193" s="218"/>
      <c r="AA193" s="218"/>
    </row>
    <row r="194" spans="2:27">
      <c r="B194" s="218"/>
      <c r="C194" s="218"/>
      <c r="D194" s="218"/>
      <c r="E194" s="218"/>
      <c r="F194" s="218"/>
      <c r="G194" s="218"/>
      <c r="H194" s="218"/>
      <c r="I194" s="218"/>
      <c r="J194" s="218"/>
      <c r="K194" s="218"/>
      <c r="L194" s="218"/>
      <c r="M194" s="218"/>
      <c r="N194" s="218"/>
      <c r="O194" s="218"/>
      <c r="P194" s="218"/>
      <c r="Q194" s="218"/>
      <c r="R194" s="218"/>
      <c r="S194" s="218"/>
      <c r="T194" s="218"/>
      <c r="U194" s="218"/>
      <c r="V194" s="218"/>
      <c r="W194" s="218"/>
      <c r="X194" s="218"/>
      <c r="Y194" s="218"/>
      <c r="Z194" s="218"/>
      <c r="AA194" s="218"/>
    </row>
    <row r="195" spans="2:27">
      <c r="B195" s="218"/>
      <c r="C195" s="218"/>
      <c r="D195" s="218"/>
      <c r="E195" s="218"/>
      <c r="F195" s="218"/>
      <c r="G195" s="218"/>
      <c r="H195" s="218"/>
      <c r="I195" s="218"/>
      <c r="J195" s="218"/>
      <c r="K195" s="218"/>
      <c r="L195" s="218"/>
      <c r="M195" s="218"/>
      <c r="N195" s="218"/>
      <c r="O195" s="218"/>
      <c r="P195" s="218"/>
      <c r="Q195" s="218"/>
      <c r="R195" s="218"/>
      <c r="S195" s="218"/>
      <c r="T195" s="218"/>
      <c r="U195" s="218"/>
      <c r="V195" s="218"/>
      <c r="W195" s="218"/>
      <c r="X195" s="218"/>
      <c r="Y195" s="218"/>
      <c r="Z195" s="218"/>
      <c r="AA195" s="218"/>
    </row>
    <row r="196" spans="2:27">
      <c r="B196" s="218"/>
      <c r="C196" s="218"/>
      <c r="D196" s="218"/>
      <c r="E196" s="218"/>
      <c r="F196" s="218"/>
      <c r="G196" s="218"/>
      <c r="H196" s="218"/>
      <c r="I196" s="218"/>
      <c r="J196" s="218"/>
      <c r="K196" s="218"/>
      <c r="L196" s="218"/>
      <c r="M196" s="218"/>
      <c r="N196" s="218"/>
      <c r="O196" s="218"/>
      <c r="P196" s="218"/>
      <c r="Q196" s="218"/>
      <c r="R196" s="218"/>
      <c r="S196" s="218"/>
      <c r="T196" s="218"/>
      <c r="U196" s="218"/>
      <c r="V196" s="218"/>
      <c r="W196" s="218"/>
      <c r="X196" s="218"/>
      <c r="Y196" s="218"/>
      <c r="Z196" s="218"/>
      <c r="AA196" s="218"/>
    </row>
    <row r="197" spans="2:27">
      <c r="B197" s="218"/>
      <c r="C197" s="218"/>
      <c r="D197" s="218"/>
      <c r="E197" s="218"/>
      <c r="F197" s="218"/>
      <c r="G197" s="218"/>
      <c r="H197" s="218"/>
      <c r="I197" s="218"/>
      <c r="J197" s="218"/>
      <c r="K197" s="218"/>
      <c r="L197" s="218"/>
      <c r="M197" s="218"/>
      <c r="N197" s="218"/>
      <c r="O197" s="218"/>
      <c r="P197" s="218"/>
      <c r="Q197" s="218"/>
      <c r="R197" s="218"/>
      <c r="S197" s="218"/>
      <c r="T197" s="218"/>
      <c r="U197" s="218"/>
      <c r="V197" s="218"/>
      <c r="W197" s="218"/>
      <c r="X197" s="218"/>
      <c r="Y197" s="218"/>
      <c r="Z197" s="218"/>
      <c r="AA197" s="218"/>
    </row>
    <row r="198" spans="2:27">
      <c r="B198" s="218"/>
      <c r="C198" s="218"/>
      <c r="D198" s="218"/>
      <c r="E198" s="218"/>
      <c r="F198" s="218"/>
      <c r="G198" s="218"/>
      <c r="H198" s="218"/>
      <c r="I198" s="218"/>
      <c r="J198" s="218"/>
      <c r="K198" s="218"/>
      <c r="L198" s="218"/>
      <c r="M198" s="218"/>
      <c r="N198" s="218"/>
      <c r="O198" s="218"/>
      <c r="P198" s="218"/>
      <c r="Q198" s="218"/>
      <c r="R198" s="218"/>
      <c r="S198" s="218"/>
      <c r="T198" s="218"/>
      <c r="U198" s="218"/>
      <c r="V198" s="218"/>
      <c r="W198" s="218"/>
      <c r="X198" s="218"/>
      <c r="Y198" s="218"/>
      <c r="Z198" s="218"/>
      <c r="AA198" s="218"/>
    </row>
    <row r="199" spans="2:27">
      <c r="B199" s="218"/>
      <c r="C199" s="218"/>
      <c r="D199" s="218"/>
      <c r="E199" s="218"/>
      <c r="F199" s="218"/>
      <c r="G199" s="218"/>
      <c r="H199" s="218"/>
      <c r="I199" s="218"/>
      <c r="J199" s="218"/>
      <c r="K199" s="218"/>
      <c r="L199" s="218"/>
      <c r="M199" s="218"/>
      <c r="N199" s="218"/>
      <c r="O199" s="218"/>
      <c r="P199" s="218"/>
      <c r="Q199" s="218"/>
      <c r="R199" s="218"/>
      <c r="S199" s="218"/>
      <c r="T199" s="218"/>
      <c r="U199" s="218"/>
      <c r="V199" s="218"/>
      <c r="W199" s="218"/>
      <c r="X199" s="218"/>
      <c r="Y199" s="218"/>
      <c r="Z199" s="218"/>
      <c r="AA199" s="218"/>
    </row>
    <row r="200" spans="2:27">
      <c r="B200" s="218"/>
      <c r="C200" s="218"/>
      <c r="D200" s="218"/>
      <c r="E200" s="218"/>
      <c r="F200" s="218"/>
      <c r="G200" s="218"/>
      <c r="H200" s="218"/>
      <c r="I200" s="218"/>
      <c r="J200" s="218"/>
      <c r="K200" s="218"/>
      <c r="L200" s="218"/>
      <c r="M200" s="218"/>
      <c r="N200" s="218"/>
      <c r="O200" s="218"/>
      <c r="P200" s="218"/>
      <c r="Q200" s="218"/>
      <c r="R200" s="218"/>
      <c r="S200" s="218"/>
      <c r="T200" s="218"/>
      <c r="U200" s="218"/>
      <c r="V200" s="218"/>
      <c r="W200" s="218"/>
      <c r="X200" s="218"/>
      <c r="Y200" s="218"/>
      <c r="Z200" s="218"/>
      <c r="AA200" s="218"/>
    </row>
    <row r="201" spans="2:27">
      <c r="B201" s="218"/>
      <c r="C201" s="218"/>
      <c r="D201" s="218"/>
      <c r="E201" s="218"/>
      <c r="F201" s="218"/>
      <c r="G201" s="218"/>
      <c r="H201" s="218"/>
      <c r="I201" s="218"/>
      <c r="J201" s="218"/>
      <c r="K201" s="218"/>
      <c r="L201" s="218"/>
      <c r="M201" s="218"/>
      <c r="N201" s="218"/>
      <c r="O201" s="218"/>
      <c r="P201" s="218"/>
      <c r="Q201" s="218"/>
      <c r="R201" s="218"/>
      <c r="S201" s="218"/>
      <c r="T201" s="218"/>
      <c r="U201" s="218"/>
      <c r="V201" s="218"/>
      <c r="W201" s="218"/>
      <c r="X201" s="218"/>
      <c r="Y201" s="218"/>
      <c r="Z201" s="218"/>
      <c r="AA201" s="218"/>
    </row>
    <row r="202" spans="2:27">
      <c r="B202" s="218"/>
      <c r="C202" s="218"/>
      <c r="D202" s="218"/>
      <c r="E202" s="218"/>
      <c r="F202" s="218"/>
      <c r="G202" s="218"/>
      <c r="H202" s="218"/>
      <c r="I202" s="218"/>
      <c r="J202" s="218"/>
      <c r="K202" s="218"/>
      <c r="L202" s="218"/>
      <c r="M202" s="218"/>
      <c r="N202" s="218"/>
      <c r="O202" s="218"/>
      <c r="P202" s="218"/>
      <c r="Q202" s="218"/>
      <c r="R202" s="218"/>
      <c r="S202" s="218"/>
      <c r="T202" s="218"/>
      <c r="U202" s="218"/>
      <c r="V202" s="218"/>
      <c r="W202" s="218"/>
      <c r="X202" s="218"/>
      <c r="Y202" s="218"/>
      <c r="Z202" s="218"/>
      <c r="AA202" s="218"/>
    </row>
    <row r="203" spans="2:27">
      <c r="B203" s="218"/>
      <c r="C203" s="218"/>
      <c r="D203" s="218"/>
      <c r="E203" s="218"/>
      <c r="F203" s="218"/>
      <c r="G203" s="218"/>
      <c r="H203" s="218"/>
      <c r="I203" s="218"/>
      <c r="J203" s="218"/>
      <c r="K203" s="218"/>
      <c r="L203" s="218"/>
      <c r="M203" s="218"/>
      <c r="N203" s="218"/>
      <c r="O203" s="218"/>
      <c r="P203" s="218"/>
      <c r="Q203" s="218"/>
      <c r="R203" s="218"/>
      <c r="S203" s="218"/>
      <c r="T203" s="218"/>
      <c r="U203" s="218"/>
      <c r="V203" s="218"/>
      <c r="W203" s="218"/>
      <c r="X203" s="218"/>
      <c r="Y203" s="218"/>
      <c r="Z203" s="218"/>
      <c r="AA203" s="218"/>
    </row>
    <row r="204" spans="2:27">
      <c r="B204" s="218"/>
      <c r="C204" s="218"/>
      <c r="D204" s="218"/>
      <c r="E204" s="218"/>
      <c r="F204" s="218"/>
      <c r="G204" s="218"/>
      <c r="H204" s="218"/>
      <c r="I204" s="218"/>
      <c r="J204" s="218"/>
      <c r="K204" s="218"/>
      <c r="L204" s="218"/>
      <c r="M204" s="218"/>
      <c r="N204" s="218"/>
      <c r="O204" s="218"/>
      <c r="P204" s="218"/>
      <c r="Q204" s="218"/>
      <c r="R204" s="218"/>
      <c r="S204" s="218"/>
      <c r="T204" s="218"/>
      <c r="U204" s="218"/>
      <c r="V204" s="218"/>
      <c r="W204" s="218"/>
      <c r="X204" s="218"/>
      <c r="Y204" s="218"/>
      <c r="Z204" s="218"/>
      <c r="AA204" s="218"/>
    </row>
    <row r="205" spans="2:27">
      <c r="B205" s="218"/>
      <c r="C205" s="218"/>
      <c r="D205" s="218"/>
      <c r="E205" s="218"/>
      <c r="F205" s="218"/>
      <c r="G205" s="218"/>
      <c r="H205" s="218"/>
      <c r="I205" s="218"/>
      <c r="J205" s="218"/>
      <c r="K205" s="218"/>
      <c r="L205" s="218"/>
      <c r="M205" s="218"/>
      <c r="N205" s="218"/>
      <c r="O205" s="218"/>
      <c r="P205" s="218"/>
      <c r="Q205" s="218"/>
      <c r="R205" s="218"/>
      <c r="S205" s="218"/>
      <c r="T205" s="218"/>
      <c r="U205" s="218"/>
      <c r="V205" s="218"/>
      <c r="W205" s="218"/>
      <c r="X205" s="218"/>
      <c r="Y205" s="218"/>
      <c r="Z205" s="218"/>
      <c r="AA205" s="218"/>
    </row>
    <row r="206" spans="2:27">
      <c r="B206" s="218"/>
      <c r="C206" s="218"/>
      <c r="D206" s="218"/>
      <c r="E206" s="218"/>
      <c r="F206" s="218"/>
      <c r="G206" s="218"/>
      <c r="H206" s="218"/>
      <c r="I206" s="218"/>
      <c r="J206" s="218"/>
      <c r="K206" s="218"/>
      <c r="L206" s="218"/>
      <c r="M206" s="218"/>
      <c r="N206" s="218"/>
      <c r="O206" s="218"/>
      <c r="P206" s="218"/>
      <c r="Q206" s="218"/>
      <c r="R206" s="218"/>
      <c r="S206" s="218"/>
      <c r="T206" s="218"/>
      <c r="U206" s="218"/>
      <c r="V206" s="218"/>
      <c r="W206" s="218"/>
      <c r="X206" s="218"/>
      <c r="Y206" s="218"/>
      <c r="Z206" s="218"/>
      <c r="AA206" s="218"/>
    </row>
    <row r="207" spans="2:27">
      <c r="B207" s="218"/>
      <c r="C207" s="218"/>
      <c r="D207" s="218"/>
      <c r="E207" s="218"/>
      <c r="F207" s="218"/>
      <c r="G207" s="218"/>
      <c r="H207" s="218"/>
      <c r="I207" s="218"/>
      <c r="J207" s="218"/>
      <c r="K207" s="218"/>
      <c r="L207" s="218"/>
      <c r="M207" s="218"/>
      <c r="N207" s="218"/>
      <c r="O207" s="218"/>
      <c r="P207" s="218"/>
      <c r="Q207" s="218"/>
      <c r="R207" s="218"/>
      <c r="S207" s="218"/>
      <c r="T207" s="218"/>
      <c r="U207" s="218"/>
      <c r="V207" s="218"/>
      <c r="W207" s="218"/>
      <c r="X207" s="218"/>
      <c r="Y207" s="218"/>
      <c r="Z207" s="218"/>
      <c r="AA207" s="218"/>
    </row>
    <row r="208" spans="2:27">
      <c r="B208" s="218"/>
      <c r="C208" s="218"/>
      <c r="D208" s="218"/>
      <c r="E208" s="218"/>
      <c r="F208" s="218"/>
      <c r="G208" s="218"/>
      <c r="H208" s="218"/>
      <c r="I208" s="218"/>
      <c r="J208" s="218"/>
      <c r="K208" s="218"/>
      <c r="L208" s="218"/>
      <c r="M208" s="218"/>
      <c r="N208" s="218"/>
      <c r="O208" s="218"/>
      <c r="P208" s="218"/>
      <c r="Q208" s="218"/>
      <c r="R208" s="218"/>
      <c r="S208" s="218"/>
      <c r="T208" s="218"/>
      <c r="U208" s="218"/>
      <c r="V208" s="218"/>
      <c r="W208" s="218"/>
      <c r="X208" s="218"/>
      <c r="Y208" s="218"/>
      <c r="Z208" s="218"/>
      <c r="AA208" s="218"/>
    </row>
    <row r="209" spans="2:27">
      <c r="B209" s="218"/>
      <c r="C209" s="218"/>
      <c r="D209" s="218"/>
      <c r="E209" s="218"/>
      <c r="F209" s="218"/>
      <c r="G209" s="218"/>
      <c r="H209" s="218"/>
      <c r="I209" s="218"/>
      <c r="J209" s="218"/>
      <c r="K209" s="218"/>
      <c r="L209" s="218"/>
      <c r="M209" s="218"/>
      <c r="N209" s="218"/>
      <c r="O209" s="218"/>
      <c r="P209" s="218"/>
      <c r="Q209" s="218"/>
      <c r="R209" s="218"/>
      <c r="S209" s="218"/>
      <c r="T209" s="218"/>
      <c r="U209" s="218"/>
      <c r="V209" s="218"/>
      <c r="W209" s="218"/>
      <c r="X209" s="218"/>
      <c r="Y209" s="218"/>
      <c r="Z209" s="218"/>
      <c r="AA209" s="218"/>
    </row>
    <row r="210" spans="2:27">
      <c r="B210" s="218"/>
      <c r="C210" s="218"/>
      <c r="D210" s="218"/>
      <c r="E210" s="218"/>
      <c r="F210" s="218"/>
      <c r="G210" s="218"/>
      <c r="H210" s="218"/>
      <c r="I210" s="218"/>
      <c r="J210" s="218"/>
      <c r="K210" s="218"/>
      <c r="L210" s="218"/>
      <c r="M210" s="218"/>
      <c r="N210" s="218"/>
      <c r="O210" s="218"/>
      <c r="P210" s="218"/>
      <c r="Q210" s="218"/>
      <c r="R210" s="218"/>
      <c r="S210" s="218"/>
      <c r="T210" s="218"/>
      <c r="U210" s="218"/>
      <c r="V210" s="218"/>
      <c r="W210" s="218"/>
      <c r="X210" s="218"/>
      <c r="Y210" s="218"/>
      <c r="Z210" s="218"/>
      <c r="AA210" s="218"/>
    </row>
    <row r="211" spans="2:27">
      <c r="B211" s="218"/>
      <c r="C211" s="218"/>
      <c r="D211" s="218"/>
      <c r="E211" s="218"/>
      <c r="F211" s="218"/>
      <c r="G211" s="218"/>
      <c r="H211" s="218"/>
      <c r="I211" s="218"/>
      <c r="J211" s="218"/>
      <c r="K211" s="218"/>
      <c r="L211" s="218"/>
      <c r="M211" s="218"/>
      <c r="N211" s="218"/>
      <c r="O211" s="218"/>
      <c r="P211" s="218"/>
      <c r="Q211" s="218"/>
      <c r="R211" s="218"/>
      <c r="S211" s="218"/>
      <c r="T211" s="218"/>
      <c r="U211" s="218"/>
      <c r="V211" s="218"/>
      <c r="W211" s="218"/>
      <c r="X211" s="218"/>
      <c r="Y211" s="218"/>
      <c r="Z211" s="218"/>
      <c r="AA211" s="218"/>
    </row>
    <row r="212" spans="2:27">
      <c r="B212" s="218"/>
      <c r="C212" s="218"/>
      <c r="D212" s="218"/>
      <c r="E212" s="218"/>
      <c r="F212" s="218"/>
      <c r="G212" s="218"/>
      <c r="H212" s="218"/>
      <c r="I212" s="218"/>
      <c r="J212" s="218"/>
      <c r="K212" s="218"/>
      <c r="L212" s="218"/>
      <c r="M212" s="218"/>
      <c r="N212" s="218"/>
      <c r="O212" s="218"/>
      <c r="P212" s="218"/>
      <c r="Q212" s="218"/>
      <c r="R212" s="218"/>
      <c r="S212" s="218"/>
      <c r="T212" s="218"/>
      <c r="U212" s="218"/>
      <c r="V212" s="218"/>
      <c r="W212" s="218"/>
      <c r="X212" s="218"/>
      <c r="Y212" s="218"/>
      <c r="Z212" s="218"/>
      <c r="AA212" s="218"/>
    </row>
    <row r="213" spans="2:27">
      <c r="B213" s="218"/>
      <c r="C213" s="218"/>
      <c r="D213" s="218"/>
      <c r="E213" s="218"/>
      <c r="F213" s="218"/>
      <c r="G213" s="218"/>
      <c r="H213" s="218"/>
      <c r="I213" s="218"/>
      <c r="J213" s="218"/>
      <c r="K213" s="218"/>
      <c r="L213" s="218"/>
      <c r="M213" s="218"/>
      <c r="N213" s="218"/>
      <c r="O213" s="218"/>
      <c r="P213" s="218"/>
      <c r="Q213" s="218"/>
      <c r="R213" s="218"/>
      <c r="S213" s="218"/>
      <c r="T213" s="218"/>
      <c r="U213" s="218"/>
      <c r="V213" s="218"/>
      <c r="W213" s="218"/>
      <c r="X213" s="218"/>
      <c r="Y213" s="218"/>
      <c r="Z213" s="218"/>
      <c r="AA213" s="218"/>
    </row>
    <row r="214" spans="2:27">
      <c r="B214" s="218"/>
      <c r="C214" s="218"/>
      <c r="D214" s="218"/>
      <c r="E214" s="218"/>
      <c r="F214" s="218"/>
      <c r="G214" s="218"/>
      <c r="H214" s="218"/>
      <c r="I214" s="218"/>
      <c r="J214" s="218"/>
      <c r="K214" s="218"/>
      <c r="L214" s="218"/>
      <c r="M214" s="218"/>
      <c r="N214" s="218"/>
      <c r="O214" s="218"/>
      <c r="P214" s="218"/>
      <c r="Q214" s="218"/>
      <c r="R214" s="218"/>
      <c r="S214" s="218"/>
      <c r="T214" s="218"/>
      <c r="U214" s="218"/>
      <c r="V214" s="218"/>
      <c r="W214" s="218"/>
      <c r="X214" s="218"/>
      <c r="Y214" s="218"/>
      <c r="Z214" s="218"/>
      <c r="AA214" s="218"/>
    </row>
    <row r="215" spans="2:27">
      <c r="B215" s="218"/>
      <c r="C215" s="218"/>
      <c r="D215" s="218"/>
      <c r="E215" s="218"/>
      <c r="F215" s="218"/>
      <c r="G215" s="218"/>
      <c r="H215" s="218"/>
      <c r="I215" s="218"/>
      <c r="J215" s="218"/>
      <c r="K215" s="218"/>
      <c r="L215" s="218"/>
      <c r="M215" s="218"/>
      <c r="N215" s="218"/>
      <c r="O215" s="218"/>
      <c r="P215" s="218"/>
      <c r="Q215" s="218"/>
      <c r="R215" s="218"/>
      <c r="S215" s="218"/>
      <c r="T215" s="218"/>
      <c r="U215" s="218"/>
      <c r="V215" s="218"/>
      <c r="W215" s="218"/>
      <c r="X215" s="218"/>
      <c r="Y215" s="218"/>
      <c r="Z215" s="218"/>
      <c r="AA215" s="218"/>
    </row>
    <row r="216" spans="2:27">
      <c r="B216" s="218"/>
      <c r="C216" s="218"/>
      <c r="D216" s="218"/>
      <c r="E216" s="218"/>
      <c r="F216" s="218"/>
      <c r="G216" s="218"/>
      <c r="H216" s="218"/>
      <c r="I216" s="218"/>
      <c r="J216" s="218"/>
      <c r="K216" s="218"/>
      <c r="L216" s="218"/>
      <c r="M216" s="218"/>
      <c r="N216" s="218"/>
      <c r="O216" s="218"/>
      <c r="P216" s="218"/>
      <c r="Q216" s="218"/>
      <c r="R216" s="218"/>
      <c r="S216" s="218"/>
      <c r="T216" s="218"/>
      <c r="U216" s="218"/>
      <c r="V216" s="218"/>
      <c r="W216" s="218"/>
      <c r="X216" s="218"/>
      <c r="Y216" s="218"/>
      <c r="Z216" s="218"/>
      <c r="AA216" s="218"/>
    </row>
    <row r="217" spans="2:27">
      <c r="B217" s="218"/>
      <c r="C217" s="218"/>
      <c r="D217" s="218"/>
      <c r="E217" s="218"/>
      <c r="F217" s="218"/>
      <c r="G217" s="218"/>
      <c r="H217" s="218"/>
      <c r="I217" s="218"/>
      <c r="J217" s="218"/>
      <c r="K217" s="218"/>
      <c r="L217" s="218"/>
      <c r="M217" s="218"/>
      <c r="N217" s="218"/>
      <c r="O217" s="218"/>
      <c r="P217" s="218"/>
      <c r="Q217" s="218"/>
      <c r="R217" s="218"/>
      <c r="S217" s="218"/>
      <c r="T217" s="218"/>
      <c r="U217" s="218"/>
      <c r="V217" s="218"/>
      <c r="W217" s="218"/>
      <c r="X217" s="218"/>
      <c r="Y217" s="218"/>
      <c r="Z217" s="218"/>
      <c r="AA217" s="218"/>
    </row>
    <row r="218" spans="2:27">
      <c r="B218" s="218"/>
      <c r="C218" s="218"/>
      <c r="D218" s="218"/>
      <c r="E218" s="218"/>
      <c r="F218" s="218"/>
      <c r="G218" s="218"/>
      <c r="H218" s="218"/>
      <c r="I218" s="218"/>
      <c r="J218" s="218"/>
      <c r="K218" s="218"/>
      <c r="L218" s="218"/>
      <c r="M218" s="218"/>
      <c r="N218" s="218"/>
      <c r="O218" s="218"/>
      <c r="P218" s="218"/>
      <c r="Q218" s="218"/>
      <c r="R218" s="218"/>
      <c r="S218" s="218"/>
      <c r="T218" s="218"/>
      <c r="U218" s="218"/>
      <c r="V218" s="218"/>
      <c r="W218" s="218"/>
      <c r="X218" s="218"/>
      <c r="Y218" s="218"/>
      <c r="Z218" s="218"/>
      <c r="AA218" s="218"/>
    </row>
    <row r="219" spans="2:27">
      <c r="B219" s="218"/>
      <c r="C219" s="218"/>
      <c r="D219" s="218"/>
      <c r="E219" s="218"/>
      <c r="F219" s="218"/>
      <c r="G219" s="218"/>
      <c r="H219" s="218"/>
      <c r="I219" s="218"/>
      <c r="J219" s="218"/>
      <c r="K219" s="218"/>
      <c r="L219" s="218"/>
      <c r="M219" s="218"/>
      <c r="N219" s="218"/>
      <c r="O219" s="218"/>
      <c r="P219" s="218"/>
      <c r="Q219" s="218"/>
      <c r="R219" s="218"/>
      <c r="S219" s="218"/>
      <c r="T219" s="218"/>
      <c r="U219" s="218"/>
      <c r="V219" s="218"/>
      <c r="W219" s="218"/>
      <c r="X219" s="218"/>
      <c r="Y219" s="218"/>
      <c r="Z219" s="218"/>
      <c r="AA219" s="218"/>
    </row>
    <row r="220" spans="2:27">
      <c r="B220" s="218"/>
      <c r="C220" s="218"/>
      <c r="D220" s="218"/>
      <c r="E220" s="218"/>
      <c r="F220" s="218"/>
      <c r="G220" s="218"/>
      <c r="H220" s="218"/>
      <c r="I220" s="218"/>
      <c r="J220" s="218"/>
      <c r="K220" s="218"/>
      <c r="L220" s="218"/>
      <c r="M220" s="218"/>
      <c r="N220" s="218"/>
      <c r="O220" s="218"/>
      <c r="P220" s="218"/>
      <c r="Q220" s="218"/>
      <c r="R220" s="218"/>
      <c r="S220" s="218"/>
      <c r="T220" s="218"/>
      <c r="U220" s="218"/>
      <c r="V220" s="218"/>
      <c r="W220" s="218"/>
      <c r="X220" s="218"/>
      <c r="Y220" s="218"/>
      <c r="Z220" s="218"/>
      <c r="AA220" s="218"/>
    </row>
    <row r="221" spans="2:27">
      <c r="B221" s="218"/>
      <c r="C221" s="218"/>
      <c r="D221" s="218"/>
      <c r="E221" s="218"/>
      <c r="F221" s="218"/>
      <c r="G221" s="218"/>
      <c r="H221" s="218"/>
      <c r="I221" s="218"/>
      <c r="J221" s="218"/>
      <c r="K221" s="218"/>
      <c r="L221" s="218"/>
      <c r="M221" s="218"/>
      <c r="N221" s="218"/>
      <c r="O221" s="218"/>
      <c r="P221" s="218"/>
      <c r="Q221" s="218"/>
      <c r="R221" s="218"/>
      <c r="S221" s="218"/>
      <c r="T221" s="218"/>
      <c r="U221" s="218"/>
      <c r="V221" s="218"/>
      <c r="W221" s="218"/>
      <c r="X221" s="218"/>
      <c r="Y221" s="218"/>
      <c r="Z221" s="218"/>
      <c r="AA221" s="218"/>
    </row>
    <row r="222" spans="2:27">
      <c r="B222" s="218"/>
      <c r="C222" s="218"/>
      <c r="D222" s="218"/>
      <c r="E222" s="218"/>
      <c r="F222" s="218"/>
      <c r="G222" s="218"/>
      <c r="H222" s="218"/>
      <c r="I222" s="218"/>
      <c r="J222" s="218"/>
      <c r="K222" s="218"/>
      <c r="L222" s="218"/>
      <c r="M222" s="218"/>
      <c r="N222" s="218"/>
      <c r="O222" s="218"/>
      <c r="P222" s="218"/>
      <c r="Q222" s="218"/>
      <c r="R222" s="218"/>
      <c r="S222" s="218"/>
      <c r="T222" s="218"/>
      <c r="U222" s="218"/>
      <c r="V222" s="218"/>
      <c r="W222" s="218"/>
      <c r="X222" s="218"/>
      <c r="Y222" s="218"/>
      <c r="Z222" s="218"/>
      <c r="AA222" s="218"/>
    </row>
    <row r="223" spans="2:27">
      <c r="B223" s="218"/>
      <c r="C223" s="218"/>
      <c r="D223" s="218"/>
      <c r="E223" s="218"/>
      <c r="F223" s="218"/>
      <c r="G223" s="218"/>
      <c r="H223" s="218"/>
      <c r="I223" s="218"/>
      <c r="J223" s="218"/>
      <c r="K223" s="218"/>
      <c r="L223" s="218"/>
      <c r="M223" s="218"/>
      <c r="N223" s="218"/>
      <c r="O223" s="218"/>
      <c r="P223" s="218"/>
      <c r="Q223" s="218"/>
      <c r="R223" s="218"/>
      <c r="S223" s="218"/>
      <c r="T223" s="218"/>
      <c r="U223" s="218"/>
      <c r="V223" s="218"/>
      <c r="W223" s="218"/>
      <c r="X223" s="218"/>
      <c r="Y223" s="218"/>
      <c r="Z223" s="218"/>
      <c r="AA223" s="218"/>
    </row>
    <row r="224" spans="2:27">
      <c r="B224" s="218"/>
      <c r="C224" s="218"/>
      <c r="D224" s="218"/>
      <c r="E224" s="218"/>
      <c r="F224" s="218"/>
      <c r="G224" s="218"/>
      <c r="H224" s="218"/>
      <c r="I224" s="218"/>
      <c r="J224" s="218"/>
      <c r="K224" s="218"/>
      <c r="L224" s="218"/>
      <c r="M224" s="218"/>
      <c r="N224" s="218"/>
      <c r="O224" s="218"/>
      <c r="P224" s="218"/>
      <c r="Q224" s="218"/>
      <c r="R224" s="218"/>
      <c r="S224" s="218"/>
      <c r="T224" s="218"/>
      <c r="U224" s="218"/>
      <c r="V224" s="218"/>
      <c r="W224" s="218"/>
      <c r="X224" s="218"/>
      <c r="Y224" s="218"/>
      <c r="Z224" s="218"/>
      <c r="AA224" s="218"/>
    </row>
    <row r="225" spans="2:27">
      <c r="B225" s="218"/>
      <c r="C225" s="218"/>
      <c r="D225" s="218"/>
      <c r="E225" s="218"/>
      <c r="F225" s="218"/>
      <c r="G225" s="218"/>
      <c r="H225" s="218"/>
      <c r="I225" s="218"/>
      <c r="J225" s="218"/>
      <c r="K225" s="218"/>
      <c r="L225" s="218"/>
      <c r="M225" s="218"/>
      <c r="N225" s="218"/>
      <c r="O225" s="218"/>
      <c r="P225" s="218"/>
      <c r="Q225" s="218"/>
      <c r="R225" s="218"/>
      <c r="S225" s="218"/>
      <c r="T225" s="218"/>
      <c r="U225" s="218"/>
      <c r="V225" s="218"/>
      <c r="W225" s="218"/>
      <c r="X225" s="218"/>
      <c r="Y225" s="218"/>
      <c r="Z225" s="218"/>
      <c r="AA225" s="218"/>
    </row>
    <row r="226" spans="2:27">
      <c r="B226" s="218"/>
      <c r="C226" s="218"/>
      <c r="D226" s="218"/>
      <c r="E226" s="218"/>
      <c r="F226" s="218"/>
      <c r="G226" s="218"/>
      <c r="H226" s="218"/>
      <c r="I226" s="218"/>
      <c r="J226" s="218"/>
      <c r="K226" s="218"/>
      <c r="L226" s="218"/>
      <c r="M226" s="218"/>
      <c r="N226" s="218"/>
      <c r="O226" s="218"/>
      <c r="P226" s="218"/>
      <c r="Q226" s="218"/>
      <c r="R226" s="218"/>
      <c r="S226" s="218"/>
      <c r="T226" s="218"/>
      <c r="U226" s="218"/>
      <c r="V226" s="218"/>
      <c r="W226" s="218"/>
      <c r="X226" s="218"/>
      <c r="Y226" s="218"/>
      <c r="Z226" s="218"/>
      <c r="AA226" s="218"/>
    </row>
    <row r="227" spans="2:27">
      <c r="B227" s="218"/>
      <c r="C227" s="218"/>
      <c r="D227" s="218"/>
      <c r="E227" s="218"/>
      <c r="F227" s="218"/>
      <c r="G227" s="218"/>
      <c r="H227" s="218"/>
      <c r="I227" s="218"/>
      <c r="J227" s="218"/>
      <c r="K227" s="218"/>
      <c r="L227" s="218"/>
      <c r="M227" s="218"/>
      <c r="N227" s="218"/>
      <c r="O227" s="218"/>
      <c r="P227" s="218"/>
      <c r="Q227" s="218"/>
      <c r="R227" s="218"/>
      <c r="S227" s="218"/>
      <c r="T227" s="218"/>
      <c r="U227" s="218"/>
      <c r="V227" s="218"/>
      <c r="W227" s="218"/>
      <c r="X227" s="218"/>
      <c r="Y227" s="218"/>
      <c r="Z227" s="218"/>
      <c r="AA227" s="218"/>
    </row>
    <row r="228" spans="2:27">
      <c r="B228" s="218"/>
      <c r="C228" s="218"/>
      <c r="D228" s="218"/>
      <c r="E228" s="218"/>
      <c r="F228" s="218"/>
      <c r="G228" s="218"/>
      <c r="H228" s="218"/>
      <c r="I228" s="218"/>
      <c r="J228" s="218"/>
      <c r="K228" s="218"/>
      <c r="L228" s="218"/>
      <c r="M228" s="218"/>
      <c r="N228" s="218"/>
      <c r="O228" s="218"/>
      <c r="P228" s="218"/>
      <c r="Q228" s="218"/>
      <c r="R228" s="218"/>
      <c r="S228" s="218"/>
      <c r="T228" s="218"/>
      <c r="U228" s="218"/>
      <c r="V228" s="218"/>
      <c r="W228" s="218"/>
      <c r="X228" s="218"/>
      <c r="Y228" s="218"/>
      <c r="Z228" s="218"/>
      <c r="AA228" s="218"/>
    </row>
    <row r="229" spans="2:27">
      <c r="B229" s="218"/>
      <c r="C229" s="218"/>
      <c r="D229" s="218"/>
      <c r="E229" s="218"/>
      <c r="F229" s="218"/>
      <c r="G229" s="218"/>
      <c r="H229" s="218"/>
      <c r="I229" s="218"/>
      <c r="J229" s="218"/>
      <c r="K229" s="218"/>
      <c r="L229" s="218"/>
      <c r="M229" s="218"/>
      <c r="N229" s="218"/>
      <c r="O229" s="218"/>
      <c r="P229" s="218"/>
      <c r="Q229" s="218"/>
      <c r="R229" s="218"/>
      <c r="S229" s="218"/>
      <c r="T229" s="218"/>
      <c r="U229" s="218"/>
      <c r="V229" s="218"/>
      <c r="W229" s="218"/>
      <c r="X229" s="218"/>
      <c r="Y229" s="218"/>
      <c r="Z229" s="218"/>
      <c r="AA229" s="218"/>
    </row>
    <row r="230" spans="2:27">
      <c r="B230" s="218"/>
      <c r="C230" s="218"/>
      <c r="D230" s="218"/>
      <c r="E230" s="218"/>
      <c r="F230" s="218"/>
      <c r="G230" s="218"/>
      <c r="H230" s="218"/>
      <c r="I230" s="218"/>
      <c r="J230" s="218"/>
      <c r="K230" s="218"/>
      <c r="L230" s="218"/>
      <c r="M230" s="218"/>
      <c r="N230" s="218"/>
      <c r="O230" s="218"/>
      <c r="P230" s="218"/>
      <c r="Q230" s="218"/>
      <c r="R230" s="218"/>
      <c r="S230" s="218"/>
      <c r="T230" s="218"/>
      <c r="U230" s="218"/>
      <c r="V230" s="218"/>
      <c r="W230" s="218"/>
      <c r="X230" s="218"/>
      <c r="Y230" s="218"/>
      <c r="Z230" s="218"/>
      <c r="AA230" s="218"/>
    </row>
    <row r="231" spans="2:27">
      <c r="B231" s="218"/>
      <c r="C231" s="218"/>
      <c r="D231" s="218"/>
      <c r="E231" s="218"/>
      <c r="F231" s="218"/>
      <c r="G231" s="218"/>
      <c r="H231" s="218"/>
      <c r="I231" s="218"/>
      <c r="J231" s="218"/>
      <c r="K231" s="218"/>
      <c r="L231" s="218"/>
      <c r="M231" s="218"/>
      <c r="N231" s="218"/>
      <c r="O231" s="218"/>
      <c r="P231" s="218"/>
      <c r="Q231" s="218"/>
      <c r="R231" s="218"/>
      <c r="S231" s="218"/>
      <c r="T231" s="218"/>
      <c r="U231" s="218"/>
      <c r="V231" s="218"/>
      <c r="W231" s="218"/>
      <c r="X231" s="218"/>
      <c r="Y231" s="218"/>
      <c r="Z231" s="218"/>
      <c r="AA231" s="218"/>
    </row>
    <row r="232" spans="2:27">
      <c r="B232" s="218"/>
      <c r="C232" s="218"/>
      <c r="D232" s="218"/>
      <c r="E232" s="218"/>
      <c r="F232" s="218"/>
      <c r="G232" s="218"/>
      <c r="H232" s="218"/>
      <c r="I232" s="218"/>
      <c r="J232" s="218"/>
      <c r="K232" s="218"/>
      <c r="L232" s="218"/>
      <c r="M232" s="218"/>
      <c r="N232" s="218"/>
      <c r="O232" s="218"/>
      <c r="P232" s="218"/>
      <c r="Q232" s="218"/>
      <c r="R232" s="218"/>
      <c r="S232" s="218"/>
      <c r="T232" s="218"/>
      <c r="U232" s="218"/>
      <c r="V232" s="218"/>
      <c r="W232" s="218"/>
      <c r="X232" s="218"/>
      <c r="Y232" s="218"/>
      <c r="Z232" s="218"/>
      <c r="AA232" s="218"/>
    </row>
    <row r="233" spans="2:27">
      <c r="B233" s="218"/>
      <c r="C233" s="218"/>
      <c r="D233" s="218"/>
      <c r="E233" s="218"/>
      <c r="F233" s="218"/>
      <c r="G233" s="218"/>
      <c r="H233" s="218"/>
      <c r="I233" s="218"/>
      <c r="J233" s="218"/>
      <c r="K233" s="218"/>
      <c r="L233" s="218"/>
      <c r="M233" s="218"/>
      <c r="N233" s="218"/>
      <c r="O233" s="218"/>
      <c r="P233" s="218"/>
      <c r="Q233" s="218"/>
      <c r="R233" s="218"/>
      <c r="S233" s="218"/>
      <c r="T233" s="218"/>
      <c r="U233" s="218"/>
      <c r="V233" s="218"/>
      <c r="W233" s="218"/>
      <c r="X233" s="218"/>
      <c r="Y233" s="218"/>
      <c r="Z233" s="218"/>
      <c r="AA233" s="218"/>
    </row>
    <row r="234" spans="2:27">
      <c r="B234" s="218"/>
      <c r="C234" s="218"/>
      <c r="D234" s="218"/>
      <c r="E234" s="218"/>
      <c r="F234" s="218"/>
      <c r="G234" s="218"/>
      <c r="H234" s="218"/>
      <c r="I234" s="218"/>
      <c r="J234" s="218"/>
      <c r="K234" s="218"/>
      <c r="L234" s="218"/>
      <c r="M234" s="218"/>
      <c r="N234" s="218"/>
      <c r="O234" s="218"/>
      <c r="P234" s="218"/>
      <c r="Q234" s="218"/>
      <c r="R234" s="218"/>
      <c r="S234" s="218"/>
      <c r="T234" s="218"/>
      <c r="U234" s="218"/>
      <c r="V234" s="218"/>
      <c r="W234" s="218"/>
      <c r="X234" s="218"/>
      <c r="Y234" s="218"/>
      <c r="Z234" s="218"/>
      <c r="AA234" s="218"/>
    </row>
    <row r="235" spans="2:27">
      <c r="B235" s="218"/>
      <c r="C235" s="218"/>
      <c r="D235" s="218"/>
      <c r="E235" s="218"/>
      <c r="F235" s="218"/>
      <c r="G235" s="218"/>
      <c r="H235" s="218"/>
      <c r="I235" s="218"/>
      <c r="J235" s="218"/>
      <c r="K235" s="218"/>
      <c r="L235" s="218"/>
      <c r="M235" s="218"/>
      <c r="N235" s="218"/>
      <c r="O235" s="218"/>
      <c r="P235" s="218"/>
      <c r="Q235" s="218"/>
      <c r="R235" s="218"/>
      <c r="S235" s="218"/>
      <c r="T235" s="218"/>
      <c r="U235" s="218"/>
      <c r="V235" s="218"/>
      <c r="W235" s="218"/>
      <c r="X235" s="218"/>
      <c r="Y235" s="218"/>
      <c r="Z235" s="218"/>
      <c r="AA235" s="218"/>
    </row>
    <row r="236" spans="2:27">
      <c r="B236" s="218"/>
      <c r="C236" s="218"/>
      <c r="D236" s="218"/>
      <c r="E236" s="218"/>
      <c r="F236" s="218"/>
      <c r="G236" s="218"/>
      <c r="H236" s="218"/>
      <c r="I236" s="218"/>
      <c r="J236" s="218"/>
      <c r="K236" s="218"/>
      <c r="L236" s="218"/>
      <c r="M236" s="218"/>
      <c r="N236" s="218"/>
      <c r="O236" s="218"/>
      <c r="P236" s="218"/>
      <c r="Q236" s="218"/>
      <c r="R236" s="218"/>
      <c r="S236" s="218"/>
      <c r="T236" s="218"/>
      <c r="U236" s="218"/>
      <c r="V236" s="218"/>
      <c r="W236" s="218"/>
      <c r="X236" s="218"/>
      <c r="Y236" s="218"/>
      <c r="Z236" s="218"/>
      <c r="AA236" s="218"/>
    </row>
    <row r="237" spans="2:27">
      <c r="B237" s="218"/>
      <c r="C237" s="218"/>
      <c r="D237" s="218"/>
      <c r="E237" s="218"/>
      <c r="F237" s="218"/>
      <c r="G237" s="218"/>
      <c r="H237" s="218"/>
      <c r="I237" s="218"/>
      <c r="J237" s="218"/>
      <c r="K237" s="218"/>
      <c r="L237" s="218"/>
      <c r="M237" s="218"/>
      <c r="N237" s="218"/>
      <c r="O237" s="218"/>
      <c r="P237" s="218"/>
      <c r="Q237" s="218"/>
      <c r="R237" s="218"/>
      <c r="S237" s="218"/>
      <c r="T237" s="218"/>
      <c r="U237" s="218"/>
      <c r="V237" s="218"/>
      <c r="W237" s="218"/>
      <c r="X237" s="218"/>
      <c r="Y237" s="218"/>
      <c r="Z237" s="218"/>
      <c r="AA237" s="218"/>
    </row>
    <row r="238" spans="2:27">
      <c r="B238" s="218"/>
      <c r="C238" s="218"/>
      <c r="D238" s="218"/>
      <c r="E238" s="218"/>
      <c r="F238" s="218"/>
      <c r="G238" s="218"/>
      <c r="H238" s="218"/>
      <c r="I238" s="218"/>
      <c r="J238" s="218"/>
      <c r="K238" s="218"/>
      <c r="L238" s="218"/>
      <c r="M238" s="218"/>
      <c r="N238" s="218"/>
      <c r="O238" s="218"/>
      <c r="P238" s="218"/>
      <c r="Q238" s="218"/>
      <c r="R238" s="218"/>
      <c r="S238" s="218"/>
      <c r="T238" s="218"/>
      <c r="U238" s="218"/>
      <c r="V238" s="218"/>
      <c r="W238" s="218"/>
      <c r="X238" s="218"/>
      <c r="Y238" s="218"/>
      <c r="Z238" s="218"/>
      <c r="AA238" s="218"/>
    </row>
    <row r="239" spans="2:27">
      <c r="B239" s="218"/>
      <c r="C239" s="218"/>
      <c r="D239" s="218"/>
      <c r="E239" s="218"/>
      <c r="F239" s="218"/>
      <c r="G239" s="218"/>
      <c r="H239" s="218"/>
      <c r="I239" s="218"/>
      <c r="J239" s="218"/>
      <c r="K239" s="218"/>
      <c r="L239" s="218"/>
      <c r="M239" s="218"/>
      <c r="N239" s="218"/>
      <c r="O239" s="218"/>
      <c r="P239" s="218"/>
      <c r="Q239" s="218"/>
      <c r="R239" s="218"/>
      <c r="S239" s="218"/>
      <c r="T239" s="218"/>
      <c r="U239" s="218"/>
      <c r="V239" s="218"/>
      <c r="W239" s="218"/>
      <c r="X239" s="218"/>
      <c r="Y239" s="218"/>
      <c r="Z239" s="218"/>
      <c r="AA239" s="218"/>
    </row>
    <row r="240" spans="2:27">
      <c r="B240" s="218"/>
      <c r="C240" s="218"/>
      <c r="D240" s="218"/>
      <c r="E240" s="218"/>
      <c r="F240" s="218"/>
      <c r="G240" s="218"/>
      <c r="H240" s="218"/>
      <c r="I240" s="218"/>
      <c r="J240" s="218"/>
      <c r="K240" s="218"/>
      <c r="L240" s="218"/>
      <c r="M240" s="218"/>
      <c r="N240" s="218"/>
      <c r="O240" s="218"/>
      <c r="P240" s="218"/>
      <c r="Q240" s="218"/>
      <c r="R240" s="218"/>
      <c r="S240" s="218"/>
      <c r="T240" s="218"/>
      <c r="U240" s="218"/>
      <c r="V240" s="218"/>
      <c r="W240" s="218"/>
      <c r="X240" s="218"/>
      <c r="Y240" s="218"/>
      <c r="Z240" s="218"/>
      <c r="AA240" s="218"/>
    </row>
    <row r="241" spans="2:27">
      <c r="B241" s="218"/>
      <c r="C241" s="218"/>
      <c r="D241" s="218"/>
      <c r="E241" s="218"/>
      <c r="F241" s="218"/>
      <c r="G241" s="218"/>
      <c r="H241" s="218"/>
      <c r="I241" s="218"/>
      <c r="J241" s="218"/>
      <c r="K241" s="218"/>
      <c r="L241" s="218"/>
      <c r="M241" s="218"/>
      <c r="N241" s="218"/>
      <c r="O241" s="218"/>
      <c r="P241" s="218"/>
      <c r="Q241" s="218"/>
      <c r="R241" s="218"/>
      <c r="S241" s="218"/>
      <c r="T241" s="218"/>
      <c r="U241" s="218"/>
      <c r="V241" s="218"/>
      <c r="W241" s="218"/>
      <c r="X241" s="218"/>
      <c r="Y241" s="218"/>
      <c r="Z241" s="218"/>
      <c r="AA241" s="218"/>
    </row>
    <row r="242" spans="2:27">
      <c r="B242" s="218"/>
      <c r="C242" s="218"/>
      <c r="D242" s="218"/>
      <c r="E242" s="218"/>
      <c r="F242" s="218"/>
      <c r="G242" s="218"/>
      <c r="H242" s="218"/>
      <c r="I242" s="218"/>
      <c r="J242" s="218"/>
      <c r="K242" s="218"/>
      <c r="L242" s="218"/>
      <c r="M242" s="218"/>
      <c r="N242" s="218"/>
      <c r="O242" s="218"/>
      <c r="P242" s="218"/>
      <c r="Q242" s="218"/>
      <c r="R242" s="218"/>
      <c r="S242" s="218"/>
      <c r="T242" s="218"/>
      <c r="U242" s="218"/>
      <c r="V242" s="218"/>
      <c r="W242" s="218"/>
      <c r="X242" s="218"/>
      <c r="Y242" s="218"/>
      <c r="Z242" s="218"/>
      <c r="AA242" s="218"/>
    </row>
    <row r="243" spans="2:27">
      <c r="B243" s="218"/>
      <c r="C243" s="218"/>
      <c r="D243" s="218"/>
      <c r="E243" s="218"/>
      <c r="F243" s="218"/>
      <c r="G243" s="218"/>
      <c r="H243" s="218"/>
      <c r="I243" s="218"/>
      <c r="J243" s="218"/>
      <c r="K243" s="218"/>
      <c r="L243" s="218"/>
      <c r="M243" s="218"/>
      <c r="N243" s="218"/>
      <c r="O243" s="218"/>
      <c r="P243" s="218"/>
      <c r="Q243" s="218"/>
      <c r="R243" s="218"/>
      <c r="S243" s="218"/>
      <c r="T243" s="218"/>
      <c r="U243" s="218"/>
      <c r="V243" s="218"/>
      <c r="W243" s="218"/>
      <c r="X243" s="218"/>
      <c r="Y243" s="218"/>
      <c r="Z243" s="218"/>
      <c r="AA243" s="218"/>
    </row>
    <row r="244" spans="2:27">
      <c r="B244" s="218"/>
      <c r="C244" s="218"/>
      <c r="D244" s="218"/>
      <c r="E244" s="218"/>
      <c r="F244" s="218"/>
      <c r="G244" s="218"/>
      <c r="H244" s="218"/>
      <c r="I244" s="218"/>
      <c r="J244" s="218"/>
      <c r="K244" s="218"/>
      <c r="L244" s="218"/>
      <c r="M244" s="218"/>
      <c r="N244" s="218"/>
      <c r="O244" s="218"/>
      <c r="P244" s="218"/>
      <c r="Q244" s="218"/>
      <c r="R244" s="218"/>
      <c r="S244" s="218"/>
      <c r="T244" s="218"/>
      <c r="U244" s="218"/>
      <c r="V244" s="218"/>
      <c r="W244" s="218"/>
      <c r="X244" s="218"/>
      <c r="Y244" s="218"/>
      <c r="Z244" s="218"/>
      <c r="AA244" s="218"/>
    </row>
    <row r="245" spans="2:27">
      <c r="B245" s="218"/>
      <c r="C245" s="218"/>
      <c r="D245" s="218"/>
      <c r="E245" s="218"/>
      <c r="F245" s="218"/>
      <c r="G245" s="218"/>
      <c r="H245" s="218"/>
      <c r="I245" s="218"/>
      <c r="J245" s="218"/>
      <c r="K245" s="218"/>
      <c r="L245" s="218"/>
      <c r="M245" s="218"/>
      <c r="N245" s="218"/>
      <c r="O245" s="218"/>
      <c r="P245" s="218"/>
      <c r="Q245" s="218"/>
      <c r="R245" s="218"/>
      <c r="S245" s="218"/>
      <c r="T245" s="218"/>
      <c r="U245" s="218"/>
      <c r="V245" s="218"/>
      <c r="W245" s="218"/>
      <c r="X245" s="218"/>
      <c r="Y245" s="218"/>
      <c r="Z245" s="218"/>
      <c r="AA245" s="218"/>
    </row>
    <row r="246" spans="2:27">
      <c r="B246" s="218"/>
      <c r="C246" s="218"/>
      <c r="D246" s="218"/>
      <c r="E246" s="218"/>
      <c r="F246" s="218"/>
      <c r="G246" s="218"/>
      <c r="H246" s="218"/>
      <c r="I246" s="218"/>
      <c r="J246" s="218"/>
      <c r="K246" s="218"/>
      <c r="L246" s="218"/>
      <c r="M246" s="218"/>
      <c r="N246" s="218"/>
      <c r="O246" s="218"/>
      <c r="P246" s="218"/>
      <c r="Q246" s="218"/>
      <c r="R246" s="218"/>
      <c r="S246" s="218"/>
      <c r="T246" s="218"/>
      <c r="U246" s="218"/>
      <c r="V246" s="218"/>
      <c r="W246" s="218"/>
      <c r="X246" s="218"/>
      <c r="Y246" s="218"/>
      <c r="Z246" s="218"/>
      <c r="AA246" s="218"/>
    </row>
    <row r="247" spans="2:27">
      <c r="B247" s="218"/>
      <c r="C247" s="218"/>
      <c r="D247" s="218"/>
      <c r="E247" s="218"/>
      <c r="F247" s="218"/>
      <c r="G247" s="218"/>
      <c r="H247" s="218"/>
      <c r="I247" s="218"/>
      <c r="J247" s="218"/>
      <c r="K247" s="218"/>
      <c r="L247" s="218"/>
      <c r="M247" s="218"/>
      <c r="N247" s="218"/>
      <c r="O247" s="218"/>
      <c r="P247" s="218"/>
      <c r="Q247" s="218"/>
      <c r="R247" s="218"/>
      <c r="S247" s="218"/>
      <c r="T247" s="218"/>
      <c r="U247" s="218"/>
      <c r="V247" s="218"/>
      <c r="W247" s="218"/>
      <c r="X247" s="218"/>
      <c r="Y247" s="218"/>
      <c r="Z247" s="218"/>
      <c r="AA247" s="218"/>
    </row>
    <row r="248" spans="2:27">
      <c r="B248" s="218"/>
      <c r="C248" s="218"/>
      <c r="D248" s="218"/>
      <c r="E248" s="218"/>
      <c r="F248" s="218"/>
      <c r="G248" s="218"/>
      <c r="H248" s="218"/>
      <c r="I248" s="218"/>
      <c r="J248" s="218"/>
      <c r="K248" s="218"/>
      <c r="L248" s="218"/>
      <c r="M248" s="218"/>
      <c r="N248" s="218"/>
      <c r="O248" s="218"/>
      <c r="P248" s="218"/>
      <c r="Q248" s="218"/>
      <c r="R248" s="218"/>
      <c r="S248" s="218"/>
      <c r="T248" s="218"/>
      <c r="U248" s="218"/>
      <c r="V248" s="218"/>
      <c r="W248" s="218"/>
      <c r="X248" s="218"/>
      <c r="Y248" s="218"/>
      <c r="Z248" s="218"/>
      <c r="AA248" s="218"/>
    </row>
    <row r="249" spans="2:27">
      <c r="B249" s="218"/>
      <c r="C249" s="218"/>
      <c r="D249" s="218"/>
      <c r="E249" s="218"/>
      <c r="F249" s="218"/>
      <c r="G249" s="218"/>
      <c r="H249" s="218"/>
      <c r="I249" s="218"/>
      <c r="J249" s="218"/>
      <c r="K249" s="218"/>
      <c r="L249" s="218"/>
      <c r="M249" s="218"/>
      <c r="N249" s="218"/>
      <c r="O249" s="218"/>
      <c r="P249" s="218"/>
      <c r="Q249" s="218"/>
      <c r="R249" s="218"/>
      <c r="S249" s="218"/>
      <c r="T249" s="218"/>
      <c r="U249" s="218"/>
      <c r="V249" s="218"/>
      <c r="W249" s="218"/>
      <c r="X249" s="218"/>
      <c r="Y249" s="218"/>
      <c r="Z249" s="218"/>
      <c r="AA249" s="218"/>
    </row>
    <row r="250" spans="2:27">
      <c r="B250" s="218"/>
      <c r="C250" s="218"/>
      <c r="D250" s="218"/>
      <c r="E250" s="218"/>
      <c r="F250" s="218"/>
      <c r="G250" s="218"/>
      <c r="H250" s="218"/>
      <c r="I250" s="218"/>
      <c r="J250" s="218"/>
      <c r="K250" s="218"/>
      <c r="L250" s="218"/>
      <c r="M250" s="218"/>
      <c r="N250" s="218"/>
      <c r="O250" s="218"/>
      <c r="P250" s="218"/>
      <c r="Q250" s="218"/>
      <c r="R250" s="218"/>
      <c r="S250" s="218"/>
      <c r="T250" s="218"/>
      <c r="U250" s="218"/>
      <c r="V250" s="218"/>
      <c r="W250" s="218"/>
      <c r="X250" s="218"/>
      <c r="Y250" s="218"/>
      <c r="Z250" s="218"/>
      <c r="AA250" s="218"/>
    </row>
    <row r="251" spans="2:27">
      <c r="B251" s="218"/>
      <c r="C251" s="218"/>
      <c r="D251" s="218"/>
      <c r="E251" s="218"/>
      <c r="F251" s="218"/>
      <c r="G251" s="218"/>
      <c r="H251" s="218"/>
      <c r="I251" s="218"/>
      <c r="J251" s="218"/>
      <c r="K251" s="218"/>
      <c r="L251" s="218"/>
      <c r="M251" s="218"/>
      <c r="N251" s="218"/>
      <c r="O251" s="218"/>
      <c r="P251" s="218"/>
      <c r="Q251" s="218"/>
      <c r="R251" s="218"/>
      <c r="S251" s="218"/>
      <c r="T251" s="218"/>
      <c r="U251" s="218"/>
      <c r="V251" s="218"/>
      <c r="W251" s="218"/>
      <c r="X251" s="218"/>
      <c r="Y251" s="218"/>
      <c r="Z251" s="218"/>
      <c r="AA251" s="218"/>
    </row>
  </sheetData>
  <mergeCells count="22">
    <mergeCell ref="A3:A6"/>
    <mergeCell ref="B3:F3"/>
    <mergeCell ref="G3:H3"/>
    <mergeCell ref="I3:I6"/>
    <mergeCell ref="M3:M5"/>
    <mergeCell ref="B4:D4"/>
    <mergeCell ref="E4:F4"/>
    <mergeCell ref="G4:G5"/>
    <mergeCell ref="H4:H5"/>
    <mergeCell ref="J4:J5"/>
    <mergeCell ref="K4:K5"/>
    <mergeCell ref="J3:K3"/>
    <mergeCell ref="B41:B42"/>
    <mergeCell ref="C41:C42"/>
    <mergeCell ref="D41:D42"/>
    <mergeCell ref="E41:E42"/>
    <mergeCell ref="L3:L5"/>
    <mergeCell ref="B31:B32"/>
    <mergeCell ref="C31:C32"/>
    <mergeCell ref="D31:D32"/>
    <mergeCell ref="E31:E32"/>
    <mergeCell ref="F31:F32"/>
  </mergeCells>
  <printOptions horizontalCentered="1"/>
  <pageMargins left="0" right="0.19685039370078741" top="0" bottom="0.59055118110236227" header="0" footer="0"/>
  <pageSetup paperSize="9" scale="58" orientation="landscape" r:id="rId1"/>
  <headerFooter alignWithMargins="0">
    <oddFooter xml:space="preserve">&amp;RPàgina &amp;P de &amp;N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6"/>
  <sheetViews>
    <sheetView showGridLines="0" tabSelected="1" zoomScale="70" zoomScaleNormal="70" zoomScaleSheetLayoutView="55" workbookViewId="0">
      <pane xSplit="1" ySplit="6" topLeftCell="B26" activePane="bottomRight" state="frozen"/>
      <selection pane="topRight"/>
      <selection pane="bottomLeft"/>
      <selection pane="bottomRight" activeCell="G30" sqref="G30"/>
    </sheetView>
  </sheetViews>
  <sheetFormatPr baseColWidth="10" defaultColWidth="9" defaultRowHeight="20.149999999999999" customHeight="1"/>
  <cols>
    <col min="1" max="1" width="23.61328125" style="57" customWidth="1"/>
    <col min="2" max="6" width="16.23046875" style="2" customWidth="1"/>
    <col min="7" max="8" width="17.84375" style="2" customWidth="1"/>
    <col min="9" max="9" width="16.15234375" style="2" customWidth="1"/>
    <col min="10" max="10" width="13.23046875" style="2" customWidth="1"/>
    <col min="11" max="12" width="17" style="2" bestFit="1" customWidth="1"/>
    <col min="13" max="16" width="9" style="96"/>
    <col min="17" max="16384" width="9" style="2"/>
  </cols>
  <sheetData>
    <row r="1" spans="1:24" s="57" customFormat="1" ht="21.75" customHeight="1">
      <c r="A1" s="119" t="s">
        <v>294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00"/>
      <c r="N1" s="100"/>
      <c r="O1" s="100"/>
      <c r="P1" s="100"/>
    </row>
    <row r="2" spans="1:24" s="125" customFormat="1" ht="41.25" customHeight="1">
      <c r="M2" s="128"/>
      <c r="N2" s="128"/>
      <c r="O2" s="128"/>
      <c r="P2" s="128"/>
    </row>
    <row r="3" spans="1:24" ht="30.75" customHeight="1">
      <c r="A3" s="257" t="s">
        <v>252</v>
      </c>
      <c r="B3" s="255" t="s">
        <v>70</v>
      </c>
      <c r="C3" s="281"/>
      <c r="D3" s="281"/>
      <c r="E3" s="281"/>
      <c r="F3" s="281"/>
      <c r="G3" s="255" t="s">
        <v>73</v>
      </c>
      <c r="H3" s="255"/>
      <c r="I3" s="255" t="s">
        <v>8</v>
      </c>
      <c r="J3" s="254" t="s">
        <v>94</v>
      </c>
      <c r="K3" s="254"/>
      <c r="L3" s="254"/>
    </row>
    <row r="4" spans="1:24" ht="25.5" customHeight="1">
      <c r="A4" s="257"/>
      <c r="B4" s="269" t="s">
        <v>71</v>
      </c>
      <c r="C4" s="269"/>
      <c r="D4" s="269"/>
      <c r="E4" s="269" t="s">
        <v>72</v>
      </c>
      <c r="F4" s="269"/>
      <c r="G4" s="282" t="s">
        <v>1</v>
      </c>
      <c r="H4" s="269" t="s">
        <v>2</v>
      </c>
      <c r="I4" s="255"/>
      <c r="J4" s="233" t="s">
        <v>131</v>
      </c>
      <c r="K4" s="260" t="s">
        <v>16</v>
      </c>
      <c r="L4" s="260"/>
    </row>
    <row r="5" spans="1:24" ht="33" customHeight="1">
      <c r="A5" s="257"/>
      <c r="B5" s="229" t="s">
        <v>1</v>
      </c>
      <c r="C5" s="229" t="s">
        <v>2</v>
      </c>
      <c r="D5" s="229" t="s">
        <v>3</v>
      </c>
      <c r="E5" s="229" t="s">
        <v>1</v>
      </c>
      <c r="F5" s="229" t="s">
        <v>2</v>
      </c>
      <c r="G5" s="282"/>
      <c r="H5" s="269"/>
      <c r="I5" s="255"/>
      <c r="J5" s="228" t="s">
        <v>75</v>
      </c>
      <c r="K5" s="228" t="s">
        <v>77</v>
      </c>
      <c r="L5" s="228" t="s">
        <v>78</v>
      </c>
    </row>
    <row r="6" spans="1:24" ht="19.5" customHeight="1">
      <c r="A6" s="257"/>
      <c r="B6" s="229" t="s">
        <v>5</v>
      </c>
      <c r="C6" s="229" t="s">
        <v>5</v>
      </c>
      <c r="D6" s="229" t="s">
        <v>5</v>
      </c>
      <c r="E6" s="229" t="s">
        <v>5</v>
      </c>
      <c r="F6" s="229" t="s">
        <v>5</v>
      </c>
      <c r="G6" s="229" t="s">
        <v>7</v>
      </c>
      <c r="H6" s="229" t="s">
        <v>7</v>
      </c>
      <c r="I6" s="229" t="s">
        <v>11</v>
      </c>
      <c r="J6" s="229" t="s">
        <v>11</v>
      </c>
      <c r="K6" s="229" t="s">
        <v>11</v>
      </c>
      <c r="L6" s="229" t="s">
        <v>11</v>
      </c>
    </row>
    <row r="7" spans="1:24" ht="19.5" customHeight="1"/>
    <row r="8" spans="1:24" s="1" customFormat="1" ht="19.5" customHeight="1">
      <c r="A8" s="32" t="s">
        <v>253</v>
      </c>
      <c r="B8" s="150"/>
      <c r="C8" s="151"/>
      <c r="D8" s="154"/>
      <c r="E8" s="150"/>
      <c r="F8" s="151"/>
      <c r="G8" s="150"/>
      <c r="H8" s="151"/>
      <c r="I8" s="169"/>
      <c r="J8" s="150"/>
      <c r="K8" s="151"/>
      <c r="L8" s="152"/>
      <c r="M8" s="203"/>
      <c r="N8" s="203"/>
      <c r="O8" s="203"/>
      <c r="P8" s="203"/>
      <c r="Q8" s="186"/>
      <c r="R8" s="186"/>
      <c r="S8" s="186"/>
      <c r="T8" s="186"/>
      <c r="U8" s="186"/>
      <c r="V8" s="186"/>
      <c r="W8" s="186"/>
      <c r="X8" s="2"/>
    </row>
    <row r="9" spans="1:24" ht="20.149999999999999" customHeight="1">
      <c r="A9" s="58" t="s">
        <v>18</v>
      </c>
      <c r="B9" s="157">
        <v>0</v>
      </c>
      <c r="C9" s="157">
        <v>0</v>
      </c>
      <c r="D9" s="157">
        <v>0</v>
      </c>
      <c r="E9" s="157">
        <v>0</v>
      </c>
      <c r="F9" s="157">
        <v>0</v>
      </c>
      <c r="G9" s="157">
        <v>0</v>
      </c>
      <c r="H9" s="157">
        <v>0</v>
      </c>
      <c r="I9" s="157">
        <v>0</v>
      </c>
      <c r="J9" s="157">
        <v>0</v>
      </c>
      <c r="K9" s="157">
        <v>0</v>
      </c>
      <c r="L9" s="157">
        <v>0</v>
      </c>
      <c r="M9" s="136"/>
      <c r="N9" s="136"/>
      <c r="O9" s="136"/>
      <c r="P9" s="136"/>
      <c r="Q9" s="158"/>
      <c r="R9" s="158"/>
      <c r="S9" s="158"/>
      <c r="T9" s="158"/>
      <c r="U9" s="158"/>
      <c r="V9" s="158"/>
      <c r="W9" s="158"/>
    </row>
    <row r="10" spans="1:24" ht="20.149999999999999" customHeight="1">
      <c r="A10" s="58" t="s">
        <v>19</v>
      </c>
      <c r="B10" s="157">
        <v>0</v>
      </c>
      <c r="C10" s="157">
        <v>0</v>
      </c>
      <c r="D10" s="157">
        <v>0</v>
      </c>
      <c r="E10" s="157">
        <v>0</v>
      </c>
      <c r="F10" s="157">
        <v>0</v>
      </c>
      <c r="G10" s="157">
        <v>0</v>
      </c>
      <c r="H10" s="157">
        <v>0</v>
      </c>
      <c r="I10" s="157">
        <v>0</v>
      </c>
      <c r="J10" s="157">
        <v>0</v>
      </c>
      <c r="K10" s="157">
        <v>0</v>
      </c>
      <c r="L10" s="157">
        <v>0</v>
      </c>
      <c r="M10" s="136"/>
      <c r="N10" s="136"/>
      <c r="O10" s="136"/>
      <c r="P10" s="136"/>
      <c r="Q10" s="158"/>
      <c r="R10" s="158"/>
      <c r="S10" s="158"/>
      <c r="T10" s="158"/>
      <c r="U10" s="158"/>
      <c r="V10" s="158"/>
      <c r="W10" s="158"/>
    </row>
    <row r="11" spans="1:24" ht="20.149999999999999" customHeight="1">
      <c r="A11" s="53" t="s">
        <v>20</v>
      </c>
      <c r="B11" s="159">
        <v>0</v>
      </c>
      <c r="C11" s="159">
        <v>0</v>
      </c>
      <c r="D11" s="159">
        <v>0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36"/>
      <c r="N11" s="136"/>
      <c r="O11" s="136"/>
      <c r="P11" s="136"/>
      <c r="Q11" s="158"/>
      <c r="R11" s="158"/>
      <c r="S11" s="158"/>
      <c r="T11" s="158"/>
      <c r="U11" s="158"/>
      <c r="V11" s="158"/>
      <c r="W11" s="158"/>
    </row>
    <row r="12" spans="1:24" ht="20.149999999999999" customHeight="1">
      <c r="A12" s="58" t="s">
        <v>21</v>
      </c>
      <c r="B12" s="159">
        <v>2</v>
      </c>
      <c r="C12" s="159">
        <v>1</v>
      </c>
      <c r="D12" s="159">
        <v>3</v>
      </c>
      <c r="E12" s="159">
        <v>2</v>
      </c>
      <c r="F12" s="159">
        <v>1</v>
      </c>
      <c r="G12" s="159">
        <v>8000</v>
      </c>
      <c r="H12" s="159">
        <v>25000</v>
      </c>
      <c r="I12" s="159">
        <v>41</v>
      </c>
      <c r="J12" s="159">
        <v>0</v>
      </c>
      <c r="K12" s="159">
        <v>0</v>
      </c>
      <c r="L12" s="159">
        <v>41</v>
      </c>
      <c r="M12" s="136"/>
      <c r="N12" s="136"/>
      <c r="O12" s="136"/>
      <c r="P12" s="136"/>
      <c r="Q12" s="158"/>
      <c r="R12" s="158"/>
      <c r="S12" s="158"/>
      <c r="T12" s="158"/>
      <c r="U12" s="158"/>
      <c r="V12" s="158"/>
      <c r="W12" s="158"/>
    </row>
    <row r="13" spans="1:24" s="10" customFormat="1" ht="20.149999999999999" customHeight="1">
      <c r="A13" s="31" t="s">
        <v>22</v>
      </c>
      <c r="B13" s="138">
        <f>SUM(B9:B12)</f>
        <v>2</v>
      </c>
      <c r="C13" s="138">
        <f t="shared" ref="C13:F13" si="0">SUM(C9:C12)</f>
        <v>1</v>
      </c>
      <c r="D13" s="138">
        <f t="shared" si="0"/>
        <v>3</v>
      </c>
      <c r="E13" s="138">
        <f t="shared" si="0"/>
        <v>2</v>
      </c>
      <c r="F13" s="138">
        <f t="shared" si="0"/>
        <v>1</v>
      </c>
      <c r="G13" s="154"/>
      <c r="H13" s="154"/>
      <c r="I13" s="138">
        <f t="shared" ref="I13:L13" si="1">SUM(I9:I12)</f>
        <v>41</v>
      </c>
      <c r="J13" s="138">
        <f t="shared" si="1"/>
        <v>0</v>
      </c>
      <c r="K13" s="138">
        <f t="shared" si="1"/>
        <v>0</v>
      </c>
      <c r="L13" s="138">
        <f t="shared" si="1"/>
        <v>41</v>
      </c>
      <c r="M13" s="140"/>
      <c r="N13" s="140"/>
      <c r="O13" s="140"/>
      <c r="P13" s="140"/>
      <c r="Q13" s="160"/>
      <c r="R13" s="160"/>
      <c r="S13" s="160"/>
      <c r="T13" s="160"/>
      <c r="U13" s="160"/>
      <c r="V13" s="160"/>
      <c r="W13" s="160"/>
      <c r="X13" s="2"/>
    </row>
    <row r="14" spans="1:24" ht="20.149999999999999" customHeight="1"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36"/>
      <c r="N14" s="136"/>
      <c r="O14" s="136"/>
      <c r="P14" s="136"/>
      <c r="Q14" s="158"/>
      <c r="R14" s="158"/>
      <c r="S14" s="158"/>
      <c r="T14" s="158"/>
      <c r="U14" s="158"/>
      <c r="V14" s="158"/>
      <c r="W14" s="158"/>
    </row>
    <row r="15" spans="1:24" ht="20.149999999999999" customHeight="1">
      <c r="A15" s="32" t="s">
        <v>254</v>
      </c>
      <c r="B15" s="150"/>
      <c r="C15" s="151"/>
      <c r="D15" s="154"/>
      <c r="E15" s="150"/>
      <c r="F15" s="151"/>
      <c r="G15" s="150"/>
      <c r="H15" s="151"/>
      <c r="I15" s="169"/>
      <c r="J15" s="150"/>
      <c r="K15" s="151"/>
      <c r="L15" s="152"/>
      <c r="M15" s="136"/>
      <c r="N15" s="136"/>
      <c r="O15" s="136"/>
      <c r="P15" s="136"/>
      <c r="Q15" s="158"/>
      <c r="R15" s="158"/>
      <c r="S15" s="158"/>
      <c r="T15" s="158"/>
      <c r="U15" s="158"/>
      <c r="V15" s="158"/>
      <c r="W15" s="158"/>
    </row>
    <row r="16" spans="1:24" ht="20.149999999999999" customHeight="1">
      <c r="A16" s="58" t="s">
        <v>18</v>
      </c>
      <c r="B16" s="157">
        <v>124</v>
      </c>
      <c r="C16" s="157">
        <v>3</v>
      </c>
      <c r="D16" s="157">
        <v>127</v>
      </c>
      <c r="E16" s="157">
        <v>116</v>
      </c>
      <c r="F16" s="157">
        <v>3</v>
      </c>
      <c r="G16" s="157">
        <v>1302</v>
      </c>
      <c r="H16" s="157">
        <v>1900</v>
      </c>
      <c r="I16" s="157">
        <v>157</v>
      </c>
      <c r="J16" s="157">
        <v>16</v>
      </c>
      <c r="K16" s="157">
        <v>0</v>
      </c>
      <c r="L16" s="157">
        <v>141</v>
      </c>
      <c r="M16" s="136"/>
      <c r="N16" s="136"/>
      <c r="O16" s="136"/>
      <c r="P16" s="136"/>
      <c r="Q16" s="158"/>
      <c r="R16" s="158"/>
      <c r="S16" s="158"/>
      <c r="T16" s="158"/>
      <c r="U16" s="158"/>
      <c r="V16" s="158"/>
      <c r="W16" s="158"/>
    </row>
    <row r="17" spans="1:24" ht="20.149999999999999" customHeight="1">
      <c r="A17" s="58" t="s">
        <v>19</v>
      </c>
      <c r="B17" s="157">
        <v>2</v>
      </c>
      <c r="C17" s="157">
        <v>0</v>
      </c>
      <c r="D17" s="157">
        <v>2</v>
      </c>
      <c r="E17" s="157">
        <v>2</v>
      </c>
      <c r="F17" s="157">
        <v>0</v>
      </c>
      <c r="G17" s="157">
        <v>1500</v>
      </c>
      <c r="H17" s="157">
        <v>0</v>
      </c>
      <c r="I17" s="157">
        <v>3</v>
      </c>
      <c r="J17" s="157">
        <v>0</v>
      </c>
      <c r="K17" s="157">
        <v>3</v>
      </c>
      <c r="L17" s="157">
        <v>0</v>
      </c>
      <c r="M17" s="136"/>
      <c r="N17" s="136"/>
      <c r="O17" s="136"/>
      <c r="P17" s="136"/>
      <c r="Q17" s="158"/>
      <c r="R17" s="158"/>
      <c r="S17" s="158"/>
      <c r="T17" s="158"/>
      <c r="U17" s="158"/>
      <c r="V17" s="158"/>
      <c r="W17" s="158"/>
    </row>
    <row r="18" spans="1:24" ht="20.149999999999999" customHeight="1">
      <c r="A18" s="58" t="s">
        <v>20</v>
      </c>
      <c r="B18" s="159">
        <v>0</v>
      </c>
      <c r="C18" s="159">
        <v>0</v>
      </c>
      <c r="D18" s="159">
        <v>0</v>
      </c>
      <c r="E18" s="159">
        <v>0</v>
      </c>
      <c r="F18" s="159">
        <v>0</v>
      </c>
      <c r="G18" s="159">
        <v>0</v>
      </c>
      <c r="H18" s="159">
        <v>0</v>
      </c>
      <c r="I18" s="159">
        <v>0</v>
      </c>
      <c r="J18" s="159">
        <v>0</v>
      </c>
      <c r="K18" s="159">
        <v>0</v>
      </c>
      <c r="L18" s="159">
        <v>0</v>
      </c>
      <c r="M18" s="136"/>
      <c r="N18" s="136"/>
      <c r="O18" s="136"/>
      <c r="P18" s="136"/>
      <c r="Q18" s="158"/>
      <c r="R18" s="158"/>
      <c r="S18" s="158"/>
      <c r="T18" s="158"/>
      <c r="U18" s="158"/>
      <c r="V18" s="158"/>
      <c r="W18" s="158"/>
    </row>
    <row r="19" spans="1:24" ht="20.149999999999999" customHeight="1">
      <c r="A19" s="58" t="s">
        <v>21</v>
      </c>
      <c r="B19" s="159">
        <v>5508</v>
      </c>
      <c r="C19" s="159">
        <v>568</v>
      </c>
      <c r="D19" s="159">
        <v>6076</v>
      </c>
      <c r="E19" s="159">
        <v>5261</v>
      </c>
      <c r="F19" s="159">
        <v>541</v>
      </c>
      <c r="G19" s="159">
        <v>1696</v>
      </c>
      <c r="H19" s="159">
        <v>3441</v>
      </c>
      <c r="I19" s="159">
        <v>10784</v>
      </c>
      <c r="J19" s="159">
        <v>0</v>
      </c>
      <c r="K19" s="159">
        <v>0</v>
      </c>
      <c r="L19" s="159">
        <v>10784</v>
      </c>
      <c r="M19" s="136"/>
      <c r="N19" s="136"/>
      <c r="O19" s="136"/>
      <c r="P19" s="136"/>
      <c r="Q19" s="158"/>
      <c r="R19" s="158"/>
      <c r="S19" s="158"/>
      <c r="T19" s="158"/>
      <c r="U19" s="158"/>
      <c r="V19" s="158"/>
      <c r="W19" s="158"/>
    </row>
    <row r="20" spans="1:24" s="10" customFormat="1" ht="20.149999999999999" customHeight="1">
      <c r="A20" s="31" t="s">
        <v>22</v>
      </c>
      <c r="B20" s="138">
        <f>SUM(B16:B19)</f>
        <v>5634</v>
      </c>
      <c r="C20" s="138">
        <f t="shared" ref="C20:F20" si="2">SUM(C16:C19)</f>
        <v>571</v>
      </c>
      <c r="D20" s="138">
        <f t="shared" si="2"/>
        <v>6205</v>
      </c>
      <c r="E20" s="138">
        <f t="shared" si="2"/>
        <v>5379</v>
      </c>
      <c r="F20" s="138">
        <f t="shared" si="2"/>
        <v>544</v>
      </c>
      <c r="G20" s="154"/>
      <c r="H20" s="154"/>
      <c r="I20" s="138">
        <f t="shared" ref="I20:L20" si="3">SUM(I16:I19)</f>
        <v>10944</v>
      </c>
      <c r="J20" s="138">
        <f t="shared" si="3"/>
        <v>16</v>
      </c>
      <c r="K20" s="138">
        <f t="shared" si="3"/>
        <v>3</v>
      </c>
      <c r="L20" s="138">
        <f t="shared" si="3"/>
        <v>10925</v>
      </c>
      <c r="M20" s="140"/>
      <c r="N20" s="140"/>
      <c r="O20" s="140"/>
      <c r="P20" s="140"/>
      <c r="Q20" s="160"/>
      <c r="R20" s="160"/>
      <c r="S20" s="160"/>
      <c r="T20" s="160"/>
      <c r="U20" s="160"/>
      <c r="V20" s="160"/>
      <c r="W20" s="160"/>
      <c r="X20" s="2"/>
    </row>
    <row r="21" spans="1:24" ht="20.149999999999999" customHeight="1"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36"/>
      <c r="N21" s="136"/>
      <c r="O21" s="136"/>
      <c r="P21" s="136"/>
      <c r="Q21" s="158"/>
      <c r="R21" s="158"/>
      <c r="S21" s="158"/>
      <c r="T21" s="158"/>
      <c r="U21" s="158"/>
      <c r="V21" s="158"/>
      <c r="W21" s="158"/>
    </row>
    <row r="22" spans="1:24" ht="20.149999999999999" customHeight="1">
      <c r="A22" s="32" t="s">
        <v>291</v>
      </c>
      <c r="B22" s="150"/>
      <c r="C22" s="151"/>
      <c r="D22" s="154"/>
      <c r="E22" s="150"/>
      <c r="F22" s="151"/>
      <c r="G22" s="150"/>
      <c r="H22" s="151"/>
      <c r="I22" s="169"/>
      <c r="J22" s="150"/>
      <c r="K22" s="151"/>
      <c r="L22" s="152"/>
      <c r="M22" s="136"/>
      <c r="N22" s="136"/>
      <c r="O22" s="136"/>
      <c r="P22" s="136"/>
      <c r="Q22" s="158"/>
      <c r="R22" s="158"/>
      <c r="S22" s="158"/>
      <c r="T22" s="158"/>
      <c r="U22" s="158"/>
      <c r="V22" s="158"/>
      <c r="W22" s="158"/>
    </row>
    <row r="23" spans="1:24" ht="20.149999999999999" customHeight="1">
      <c r="A23" s="58" t="s">
        <v>18</v>
      </c>
      <c r="B23" s="157">
        <v>38</v>
      </c>
      <c r="C23" s="157">
        <v>1</v>
      </c>
      <c r="D23" s="157">
        <v>39</v>
      </c>
      <c r="E23" s="157">
        <v>6</v>
      </c>
      <c r="F23" s="157">
        <v>0</v>
      </c>
      <c r="G23" s="157">
        <v>17</v>
      </c>
      <c r="H23" s="157">
        <v>0</v>
      </c>
      <c r="I23" s="157">
        <v>0</v>
      </c>
      <c r="J23" s="157">
        <v>0</v>
      </c>
      <c r="K23" s="157">
        <v>0</v>
      </c>
      <c r="L23" s="157">
        <v>0</v>
      </c>
      <c r="M23" s="149"/>
      <c r="N23" s="136"/>
      <c r="O23" s="136"/>
      <c r="P23" s="136"/>
      <c r="Q23" s="158"/>
      <c r="R23" s="158"/>
      <c r="S23" s="158"/>
      <c r="T23" s="158"/>
      <c r="U23" s="158"/>
      <c r="V23" s="158"/>
      <c r="W23" s="158"/>
    </row>
    <row r="24" spans="1:24" ht="20.149999999999999" customHeight="1">
      <c r="A24" s="58" t="s">
        <v>19</v>
      </c>
      <c r="B24" s="157">
        <v>4</v>
      </c>
      <c r="C24" s="157">
        <v>2</v>
      </c>
      <c r="D24" s="157">
        <v>6</v>
      </c>
      <c r="E24" s="157">
        <v>4</v>
      </c>
      <c r="F24" s="157">
        <v>2</v>
      </c>
      <c r="G24" s="157">
        <v>10</v>
      </c>
      <c r="H24" s="157">
        <v>15</v>
      </c>
      <c r="I24" s="157">
        <v>0</v>
      </c>
      <c r="J24" s="157">
        <v>0</v>
      </c>
      <c r="K24" s="157">
        <v>0</v>
      </c>
      <c r="L24" s="157">
        <v>0</v>
      </c>
      <c r="M24" s="136"/>
      <c r="N24" s="136"/>
      <c r="O24" s="136"/>
      <c r="P24" s="136"/>
      <c r="Q24" s="158"/>
      <c r="R24" s="158"/>
      <c r="S24" s="158"/>
      <c r="T24" s="158"/>
      <c r="U24" s="158"/>
      <c r="V24" s="158"/>
      <c r="W24" s="158"/>
    </row>
    <row r="25" spans="1:24" ht="20.149999999999999" customHeight="1">
      <c r="A25" s="58" t="s">
        <v>20</v>
      </c>
      <c r="B25" s="159">
        <v>303</v>
      </c>
      <c r="C25" s="159">
        <v>56</v>
      </c>
      <c r="D25" s="159">
        <v>359</v>
      </c>
      <c r="E25" s="159">
        <v>283</v>
      </c>
      <c r="F25" s="159">
        <v>54</v>
      </c>
      <c r="G25" s="159">
        <v>17</v>
      </c>
      <c r="H25" s="159">
        <v>36</v>
      </c>
      <c r="I25" s="159">
        <v>7</v>
      </c>
      <c r="J25" s="159">
        <v>0</v>
      </c>
      <c r="K25" s="159">
        <v>2</v>
      </c>
      <c r="L25" s="159">
        <v>5</v>
      </c>
      <c r="M25" s="195"/>
      <c r="N25" s="193"/>
      <c r="O25" s="193"/>
      <c r="P25" s="193"/>
      <c r="Q25" s="193"/>
      <c r="R25" s="193"/>
      <c r="S25" s="193"/>
      <c r="T25" s="193"/>
      <c r="U25" s="193"/>
      <c r="V25" s="193"/>
      <c r="W25" s="193"/>
    </row>
    <row r="26" spans="1:24" ht="19.5" customHeight="1">
      <c r="A26" s="58" t="s">
        <v>21</v>
      </c>
      <c r="B26" s="159">
        <v>56</v>
      </c>
      <c r="C26" s="159">
        <v>7</v>
      </c>
      <c r="D26" s="159">
        <v>63</v>
      </c>
      <c r="E26" s="159">
        <v>54</v>
      </c>
      <c r="F26" s="159">
        <v>7</v>
      </c>
      <c r="G26" s="159">
        <v>10</v>
      </c>
      <c r="H26" s="159">
        <v>18</v>
      </c>
      <c r="I26" s="159">
        <v>1</v>
      </c>
      <c r="J26" s="159">
        <v>0</v>
      </c>
      <c r="K26" s="159">
        <v>1</v>
      </c>
      <c r="L26" s="159">
        <v>0</v>
      </c>
      <c r="M26" s="136"/>
      <c r="N26" s="136"/>
      <c r="O26" s="136"/>
      <c r="P26" s="136"/>
      <c r="Q26" s="158"/>
      <c r="R26" s="158"/>
      <c r="S26" s="158"/>
      <c r="T26" s="158"/>
      <c r="U26" s="158"/>
      <c r="V26" s="158"/>
      <c r="W26" s="158"/>
    </row>
    <row r="27" spans="1:24" ht="20.149999999999999" customHeight="1">
      <c r="A27" s="31" t="s">
        <v>22</v>
      </c>
      <c r="B27" s="138">
        <f>SUM(B23:B26)</f>
        <v>401</v>
      </c>
      <c r="C27" s="138">
        <f t="shared" ref="C27:F27" si="4">SUM(C23:C26)</f>
        <v>66</v>
      </c>
      <c r="D27" s="138">
        <f t="shared" si="4"/>
        <v>467</v>
      </c>
      <c r="E27" s="138">
        <f t="shared" si="4"/>
        <v>347</v>
      </c>
      <c r="F27" s="138">
        <f t="shared" si="4"/>
        <v>63</v>
      </c>
      <c r="G27" s="154"/>
      <c r="H27" s="154"/>
      <c r="I27" s="138">
        <f t="shared" ref="I27:L27" si="5">SUM(I23:I26)</f>
        <v>8</v>
      </c>
      <c r="J27" s="138">
        <f t="shared" si="5"/>
        <v>0</v>
      </c>
      <c r="K27" s="138">
        <f t="shared" si="5"/>
        <v>3</v>
      </c>
      <c r="L27" s="138">
        <f t="shared" si="5"/>
        <v>5</v>
      </c>
      <c r="M27" s="136"/>
      <c r="N27" s="136"/>
      <c r="O27" s="136"/>
      <c r="P27" s="136"/>
      <c r="Q27" s="158"/>
      <c r="R27" s="158"/>
      <c r="S27" s="158"/>
      <c r="T27" s="158"/>
      <c r="U27" s="158"/>
      <c r="V27" s="158"/>
      <c r="W27" s="158"/>
    </row>
    <row r="28" spans="1:24" ht="20.149999999999999" customHeight="1"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36"/>
      <c r="N28" s="136"/>
      <c r="O28" s="136"/>
      <c r="P28" s="136"/>
      <c r="Q28" s="158"/>
      <c r="R28" s="158"/>
      <c r="S28" s="158"/>
      <c r="T28" s="158"/>
      <c r="U28" s="158"/>
      <c r="V28" s="158"/>
      <c r="W28" s="158"/>
    </row>
    <row r="29" spans="1:24" ht="20.149999999999999" customHeight="1">
      <c r="A29" s="252" t="s">
        <v>255</v>
      </c>
      <c r="B29" s="253"/>
      <c r="C29" s="318"/>
      <c r="D29" s="154"/>
      <c r="E29" s="150"/>
      <c r="F29" s="151"/>
      <c r="G29" s="150"/>
      <c r="H29" s="151"/>
      <c r="I29" s="169"/>
      <c r="J29" s="150"/>
      <c r="K29" s="151"/>
      <c r="L29" s="152"/>
      <c r="M29" s="136"/>
      <c r="N29" s="136"/>
      <c r="O29" s="136"/>
      <c r="P29" s="136"/>
      <c r="Q29" s="158"/>
      <c r="R29" s="158"/>
      <c r="S29" s="158"/>
      <c r="T29" s="158"/>
      <c r="U29" s="158"/>
      <c r="V29" s="158"/>
      <c r="W29" s="158"/>
      <c r="X29" s="90"/>
    </row>
    <row r="30" spans="1:24" ht="20.149999999999999" customHeight="1">
      <c r="A30" s="58" t="s">
        <v>18</v>
      </c>
      <c r="B30" s="159">
        <f>(B9+B16+B23)</f>
        <v>162</v>
      </c>
      <c r="C30" s="159">
        <f t="shared" ref="C30:F30" si="6">(C9+C16+C23)</f>
        <v>4</v>
      </c>
      <c r="D30" s="159">
        <f t="shared" si="6"/>
        <v>166</v>
      </c>
      <c r="E30" s="159">
        <f t="shared" si="6"/>
        <v>122</v>
      </c>
      <c r="F30" s="159">
        <f t="shared" si="6"/>
        <v>3</v>
      </c>
      <c r="G30" s="154"/>
      <c r="H30" s="154"/>
      <c r="I30" s="159">
        <f t="shared" ref="I30:L30" si="7">(I9+I16+I23)</f>
        <v>157</v>
      </c>
      <c r="J30" s="159">
        <f t="shared" si="7"/>
        <v>16</v>
      </c>
      <c r="K30" s="159">
        <f t="shared" si="7"/>
        <v>0</v>
      </c>
      <c r="L30" s="159">
        <f t="shared" si="7"/>
        <v>141</v>
      </c>
      <c r="M30" s="136"/>
      <c r="N30" s="136"/>
      <c r="O30" s="136"/>
      <c r="P30" s="136"/>
      <c r="Q30" s="158"/>
      <c r="R30" s="158"/>
      <c r="S30" s="158"/>
      <c r="T30" s="158"/>
      <c r="U30" s="158"/>
      <c r="V30" s="158"/>
      <c r="W30" s="158"/>
    </row>
    <row r="31" spans="1:24" ht="20.149999999999999" customHeight="1">
      <c r="A31" s="58" t="s">
        <v>19</v>
      </c>
      <c r="B31" s="159">
        <f t="shared" ref="B31:F31" si="8">(B10+B17+B24)</f>
        <v>6</v>
      </c>
      <c r="C31" s="159">
        <f t="shared" si="8"/>
        <v>2</v>
      </c>
      <c r="D31" s="159">
        <f t="shared" si="8"/>
        <v>8</v>
      </c>
      <c r="E31" s="159">
        <f t="shared" si="8"/>
        <v>6</v>
      </c>
      <c r="F31" s="159">
        <f t="shared" si="8"/>
        <v>2</v>
      </c>
      <c r="G31" s="154"/>
      <c r="H31" s="154"/>
      <c r="I31" s="159">
        <f t="shared" ref="I31:L31" si="9">(I10+I17+I24)</f>
        <v>3</v>
      </c>
      <c r="J31" s="159">
        <f t="shared" si="9"/>
        <v>0</v>
      </c>
      <c r="K31" s="159">
        <f t="shared" si="9"/>
        <v>3</v>
      </c>
      <c r="L31" s="159">
        <f t="shared" si="9"/>
        <v>0</v>
      </c>
      <c r="M31" s="136"/>
      <c r="N31" s="136"/>
      <c r="O31" s="136"/>
      <c r="P31" s="136"/>
      <c r="Q31" s="158"/>
      <c r="R31" s="158"/>
      <c r="S31" s="158"/>
      <c r="T31" s="158"/>
      <c r="U31" s="158"/>
      <c r="V31" s="158"/>
      <c r="W31" s="158"/>
    </row>
    <row r="32" spans="1:24" s="10" customFormat="1" ht="20.149999999999999" customHeight="1">
      <c r="A32" s="58" t="s">
        <v>20</v>
      </c>
      <c r="B32" s="159">
        <f t="shared" ref="B32:F32" si="10">(B11+B18+B25)</f>
        <v>303</v>
      </c>
      <c r="C32" s="159">
        <f t="shared" si="10"/>
        <v>56</v>
      </c>
      <c r="D32" s="159">
        <f t="shared" si="10"/>
        <v>359</v>
      </c>
      <c r="E32" s="159">
        <f t="shared" si="10"/>
        <v>283</v>
      </c>
      <c r="F32" s="159">
        <f t="shared" si="10"/>
        <v>54</v>
      </c>
      <c r="G32" s="154"/>
      <c r="H32" s="154"/>
      <c r="I32" s="159">
        <f t="shared" ref="I32:L32" si="11">(I11+I18+I25)</f>
        <v>7</v>
      </c>
      <c r="J32" s="159">
        <f t="shared" si="11"/>
        <v>0</v>
      </c>
      <c r="K32" s="159">
        <f t="shared" si="11"/>
        <v>2</v>
      </c>
      <c r="L32" s="159">
        <f t="shared" si="11"/>
        <v>5</v>
      </c>
      <c r="M32" s="140"/>
      <c r="N32" s="140"/>
      <c r="O32" s="140"/>
      <c r="P32" s="140"/>
      <c r="Q32" s="160"/>
      <c r="R32" s="160"/>
      <c r="S32" s="160"/>
      <c r="T32" s="160"/>
      <c r="U32" s="160"/>
      <c r="V32" s="160"/>
      <c r="W32" s="160"/>
    </row>
    <row r="33" spans="1:23" ht="20.149999999999999" customHeight="1">
      <c r="A33" s="58" t="s">
        <v>21</v>
      </c>
      <c r="B33" s="159">
        <f t="shared" ref="B33:F33" si="12">(B12+B19+B26)</f>
        <v>5566</v>
      </c>
      <c r="C33" s="159">
        <f t="shared" si="12"/>
        <v>576</v>
      </c>
      <c r="D33" s="159">
        <f t="shared" si="12"/>
        <v>6142</v>
      </c>
      <c r="E33" s="159">
        <f t="shared" si="12"/>
        <v>5317</v>
      </c>
      <c r="F33" s="159">
        <f t="shared" si="12"/>
        <v>549</v>
      </c>
      <c r="G33" s="154"/>
      <c r="H33" s="154"/>
      <c r="I33" s="159">
        <f t="shared" ref="I33:L33" si="13">(I12+I19+I26)</f>
        <v>10826</v>
      </c>
      <c r="J33" s="159">
        <f t="shared" si="13"/>
        <v>0</v>
      </c>
      <c r="K33" s="159">
        <f t="shared" si="13"/>
        <v>1</v>
      </c>
      <c r="L33" s="159">
        <f t="shared" si="13"/>
        <v>10825</v>
      </c>
      <c r="M33" s="136"/>
      <c r="N33" s="136"/>
      <c r="O33" s="136"/>
      <c r="P33" s="136"/>
      <c r="Q33" s="158"/>
      <c r="R33" s="158"/>
      <c r="S33" s="158"/>
      <c r="T33" s="158"/>
      <c r="U33" s="158"/>
      <c r="V33" s="158"/>
      <c r="W33" s="158"/>
    </row>
    <row r="34" spans="1:23" ht="20.149999999999999" customHeight="1">
      <c r="A34" s="31" t="s">
        <v>22</v>
      </c>
      <c r="B34" s="138">
        <f>(B13+B20+B27)</f>
        <v>6037</v>
      </c>
      <c r="C34" s="138">
        <f t="shared" ref="C34:F34" si="14">SUM(C30:C33)</f>
        <v>638</v>
      </c>
      <c r="D34" s="138">
        <f t="shared" si="14"/>
        <v>6675</v>
      </c>
      <c r="E34" s="138">
        <f t="shared" si="14"/>
        <v>5728</v>
      </c>
      <c r="F34" s="138">
        <f t="shared" si="14"/>
        <v>608</v>
      </c>
      <c r="G34" s="154"/>
      <c r="H34" s="154"/>
      <c r="I34" s="138">
        <f t="shared" ref="I34:L34" si="15">SUM(I30:I33)</f>
        <v>10993</v>
      </c>
      <c r="J34" s="138">
        <f t="shared" si="15"/>
        <v>16</v>
      </c>
      <c r="K34" s="138">
        <f t="shared" si="15"/>
        <v>6</v>
      </c>
      <c r="L34" s="138">
        <f t="shared" si="15"/>
        <v>10971</v>
      </c>
      <c r="M34" s="136"/>
      <c r="N34" s="136"/>
      <c r="O34" s="136"/>
      <c r="P34" s="136"/>
      <c r="Q34" s="158"/>
      <c r="R34" s="158"/>
      <c r="S34" s="158"/>
      <c r="T34" s="158"/>
      <c r="U34" s="158"/>
      <c r="V34" s="158"/>
      <c r="W34" s="158"/>
    </row>
    <row r="35" spans="1:23" ht="20.149999999999999" customHeight="1"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136"/>
      <c r="N35" s="136"/>
      <c r="O35" s="136"/>
      <c r="P35" s="136"/>
      <c r="Q35" s="158"/>
      <c r="R35" s="158"/>
      <c r="S35" s="158"/>
      <c r="T35" s="158"/>
      <c r="U35" s="158"/>
      <c r="V35" s="158"/>
      <c r="W35" s="158"/>
    </row>
    <row r="36" spans="1:23" ht="20.149999999999999" customHeight="1">
      <c r="A36" s="23"/>
      <c r="B36" s="158"/>
      <c r="C36" s="158"/>
      <c r="D36" s="158"/>
      <c r="E36" s="158"/>
      <c r="F36" s="158"/>
      <c r="G36" s="158"/>
      <c r="H36" s="158"/>
      <c r="I36" s="168"/>
      <c r="J36" s="158"/>
      <c r="K36" s="158"/>
      <c r="L36" s="158"/>
      <c r="M36" s="136"/>
      <c r="N36" s="136"/>
      <c r="O36" s="136"/>
      <c r="P36" s="136"/>
      <c r="Q36" s="158"/>
      <c r="R36" s="158"/>
      <c r="S36" s="158"/>
      <c r="T36" s="158"/>
      <c r="U36" s="158"/>
      <c r="V36" s="158"/>
      <c r="W36" s="158"/>
    </row>
    <row r="37" spans="1:23" ht="20.149999999999999" customHeight="1"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36"/>
      <c r="N37" s="136"/>
      <c r="O37" s="136"/>
      <c r="P37" s="136"/>
      <c r="Q37" s="158"/>
      <c r="R37" s="158"/>
      <c r="S37" s="158"/>
      <c r="T37" s="158"/>
      <c r="U37" s="158"/>
      <c r="V37" s="158"/>
      <c r="W37" s="158"/>
    </row>
    <row r="38" spans="1:23" ht="20.149999999999999" customHeight="1"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36"/>
      <c r="N38" s="136"/>
      <c r="O38" s="136"/>
      <c r="P38" s="136"/>
      <c r="Q38" s="158"/>
      <c r="R38" s="158"/>
      <c r="S38" s="158"/>
      <c r="T38" s="158"/>
      <c r="U38" s="158"/>
      <c r="V38" s="158"/>
      <c r="W38" s="158"/>
    </row>
    <row r="39" spans="1:23" ht="20.149999999999999" customHeight="1">
      <c r="A39" s="86"/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36"/>
      <c r="N39" s="136"/>
      <c r="O39" s="136"/>
      <c r="P39" s="136"/>
      <c r="Q39" s="158"/>
      <c r="R39" s="158"/>
      <c r="S39" s="158"/>
      <c r="T39" s="158"/>
      <c r="U39" s="158"/>
      <c r="V39" s="158"/>
      <c r="W39" s="158"/>
    </row>
    <row r="40" spans="1:23" ht="20.149999999999999" customHeight="1"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36"/>
      <c r="N40" s="136"/>
      <c r="O40" s="136"/>
      <c r="P40" s="136"/>
      <c r="Q40" s="158"/>
      <c r="R40" s="158"/>
      <c r="S40" s="158"/>
      <c r="T40" s="158"/>
      <c r="U40" s="158"/>
      <c r="V40" s="158"/>
      <c r="W40" s="158"/>
    </row>
    <row r="41" spans="1:23" ht="20.149999999999999" customHeight="1"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36"/>
      <c r="N41" s="136"/>
      <c r="O41" s="136"/>
      <c r="P41" s="136"/>
      <c r="Q41" s="158"/>
      <c r="R41" s="158"/>
      <c r="S41" s="158"/>
      <c r="T41" s="158"/>
      <c r="U41" s="158"/>
      <c r="V41" s="158"/>
      <c r="W41" s="158"/>
    </row>
    <row r="42" spans="1:23" ht="20.149999999999999" customHeight="1">
      <c r="B42" s="158"/>
      <c r="C42" s="206"/>
      <c r="D42" s="158"/>
      <c r="E42" s="158"/>
      <c r="F42" s="158"/>
      <c r="G42" s="158"/>
      <c r="H42" s="158"/>
      <c r="I42" s="158"/>
      <c r="J42" s="158"/>
      <c r="K42" s="158"/>
      <c r="L42" s="158"/>
      <c r="M42" s="136"/>
      <c r="N42" s="136"/>
      <c r="O42" s="136"/>
      <c r="P42" s="136"/>
      <c r="Q42" s="158"/>
      <c r="R42" s="158"/>
      <c r="S42" s="158"/>
      <c r="T42" s="158"/>
      <c r="U42" s="158"/>
      <c r="V42" s="158"/>
      <c r="W42" s="158"/>
    </row>
    <row r="43" spans="1:23" ht="20.149999999999999" customHeight="1"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36"/>
      <c r="N43" s="136"/>
      <c r="O43" s="136"/>
      <c r="P43" s="136"/>
      <c r="Q43" s="158"/>
      <c r="R43" s="158"/>
      <c r="S43" s="158"/>
      <c r="T43" s="158"/>
      <c r="U43" s="158"/>
      <c r="V43" s="158"/>
      <c r="W43" s="158"/>
    </row>
    <row r="44" spans="1:23" ht="20.149999999999999" customHeight="1"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36"/>
      <c r="N44" s="136"/>
      <c r="O44" s="136"/>
      <c r="P44" s="136"/>
      <c r="Q44" s="158"/>
      <c r="R44" s="158"/>
      <c r="S44" s="158"/>
      <c r="T44" s="158"/>
      <c r="U44" s="158"/>
      <c r="V44" s="158"/>
      <c r="W44" s="158"/>
    </row>
    <row r="45" spans="1:23" ht="20.149999999999999" customHeight="1"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36"/>
      <c r="N45" s="136"/>
      <c r="O45" s="136"/>
      <c r="P45" s="136"/>
      <c r="Q45" s="158"/>
      <c r="R45" s="158"/>
      <c r="S45" s="158"/>
      <c r="T45" s="158"/>
      <c r="U45" s="158"/>
      <c r="V45" s="158"/>
      <c r="W45" s="158"/>
    </row>
    <row r="46" spans="1:23" ht="20.149999999999999" customHeight="1"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36"/>
      <c r="N46" s="136"/>
      <c r="O46" s="136"/>
      <c r="P46" s="136"/>
      <c r="Q46" s="158"/>
      <c r="R46" s="158"/>
      <c r="S46" s="158"/>
      <c r="T46" s="158"/>
      <c r="U46" s="158"/>
      <c r="V46" s="158"/>
      <c r="W46" s="158"/>
    </row>
    <row r="47" spans="1:23" ht="20.149999999999999" customHeight="1"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36"/>
      <c r="N47" s="136"/>
      <c r="O47" s="136"/>
      <c r="P47" s="136"/>
      <c r="Q47" s="158"/>
      <c r="R47" s="158"/>
      <c r="S47" s="158"/>
      <c r="T47" s="158"/>
      <c r="U47" s="158"/>
      <c r="V47" s="158"/>
      <c r="W47" s="158"/>
    </row>
    <row r="48" spans="1:23" ht="20.149999999999999" customHeight="1"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36"/>
      <c r="N48" s="136"/>
      <c r="O48" s="136"/>
      <c r="P48" s="136"/>
      <c r="Q48" s="158"/>
      <c r="R48" s="158"/>
      <c r="S48" s="158"/>
      <c r="T48" s="158"/>
      <c r="U48" s="158"/>
      <c r="V48" s="158"/>
      <c r="W48" s="158"/>
    </row>
    <row r="49" spans="2:23" ht="20.149999999999999" customHeight="1"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36"/>
      <c r="N49" s="136"/>
      <c r="O49" s="136"/>
      <c r="P49" s="136"/>
      <c r="Q49" s="158"/>
      <c r="R49" s="158"/>
      <c r="S49" s="158"/>
      <c r="T49" s="158"/>
      <c r="U49" s="158"/>
      <c r="V49" s="158"/>
      <c r="W49" s="158"/>
    </row>
    <row r="50" spans="2:23" ht="20.149999999999999" customHeight="1"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36"/>
      <c r="N50" s="136"/>
      <c r="O50" s="136"/>
      <c r="P50" s="136"/>
      <c r="Q50" s="158"/>
      <c r="R50" s="158"/>
      <c r="S50" s="158"/>
      <c r="T50" s="158"/>
      <c r="U50" s="158"/>
      <c r="V50" s="158"/>
      <c r="W50" s="158"/>
    </row>
    <row r="51" spans="2:23" ht="20.149999999999999" customHeight="1"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36"/>
      <c r="N51" s="136"/>
      <c r="O51" s="136"/>
      <c r="P51" s="136"/>
      <c r="Q51" s="158"/>
      <c r="R51" s="158"/>
      <c r="S51" s="158"/>
      <c r="T51" s="158"/>
      <c r="U51" s="158"/>
      <c r="V51" s="158"/>
      <c r="W51" s="158"/>
    </row>
    <row r="52" spans="2:23" ht="20.149999999999999" customHeight="1"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36"/>
      <c r="N52" s="136"/>
      <c r="O52" s="136"/>
      <c r="P52" s="136"/>
      <c r="Q52" s="158"/>
      <c r="R52" s="158"/>
      <c r="S52" s="158"/>
      <c r="T52" s="158"/>
      <c r="U52" s="158"/>
      <c r="V52" s="158"/>
      <c r="W52" s="158"/>
    </row>
    <row r="53" spans="2:23" ht="20.149999999999999" customHeight="1"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36"/>
      <c r="N53" s="136"/>
      <c r="O53" s="136"/>
      <c r="P53" s="136"/>
      <c r="Q53" s="158"/>
      <c r="R53" s="158"/>
      <c r="S53" s="158"/>
      <c r="T53" s="158"/>
      <c r="U53" s="158"/>
      <c r="V53" s="158"/>
      <c r="W53" s="158"/>
    </row>
    <row r="54" spans="2:23" ht="20.149999999999999" customHeight="1"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36"/>
      <c r="N54" s="136"/>
      <c r="O54" s="136"/>
      <c r="P54" s="136"/>
      <c r="Q54" s="158"/>
      <c r="R54" s="158"/>
      <c r="S54" s="158"/>
      <c r="T54" s="158"/>
      <c r="U54" s="158"/>
      <c r="V54" s="158"/>
      <c r="W54" s="158"/>
    </row>
    <row r="55" spans="2:23" ht="20.149999999999999" customHeight="1"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36"/>
      <c r="N55" s="136"/>
      <c r="O55" s="136"/>
      <c r="P55" s="136"/>
      <c r="Q55" s="158"/>
      <c r="R55" s="158"/>
      <c r="S55" s="158"/>
      <c r="T55" s="158"/>
      <c r="U55" s="158"/>
      <c r="V55" s="158"/>
      <c r="W55" s="158"/>
    </row>
    <row r="56" spans="2:23" ht="20.149999999999999" customHeight="1"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36"/>
      <c r="N56" s="136"/>
      <c r="O56" s="136"/>
      <c r="P56" s="136"/>
      <c r="Q56" s="158"/>
      <c r="R56" s="158"/>
      <c r="S56" s="158"/>
      <c r="T56" s="158"/>
      <c r="U56" s="158"/>
      <c r="V56" s="158"/>
      <c r="W56" s="158"/>
    </row>
    <row r="57" spans="2:23" ht="20.149999999999999" customHeight="1"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36"/>
      <c r="N57" s="136"/>
      <c r="O57" s="136"/>
      <c r="P57" s="136"/>
      <c r="Q57" s="158"/>
      <c r="R57" s="158"/>
      <c r="S57" s="158"/>
      <c r="T57" s="158"/>
      <c r="U57" s="158"/>
      <c r="V57" s="158"/>
      <c r="W57" s="158"/>
    </row>
    <row r="58" spans="2:23" ht="20.149999999999999" customHeight="1"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36"/>
      <c r="N58" s="136"/>
      <c r="O58" s="136"/>
      <c r="P58" s="136"/>
      <c r="Q58" s="158"/>
      <c r="R58" s="158"/>
      <c r="S58" s="158"/>
      <c r="T58" s="158"/>
      <c r="U58" s="158"/>
      <c r="V58" s="158"/>
      <c r="W58" s="158"/>
    </row>
    <row r="59" spans="2:23" ht="20.149999999999999" customHeight="1"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36"/>
      <c r="N59" s="136"/>
      <c r="O59" s="136"/>
      <c r="P59" s="136"/>
      <c r="Q59" s="158"/>
      <c r="R59" s="158"/>
      <c r="S59" s="158"/>
      <c r="T59" s="158"/>
      <c r="U59" s="158"/>
      <c r="V59" s="158"/>
      <c r="W59" s="158"/>
    </row>
    <row r="60" spans="2:23" ht="20.149999999999999" customHeight="1"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36"/>
      <c r="N60" s="136"/>
      <c r="O60" s="136"/>
      <c r="P60" s="136"/>
      <c r="Q60" s="158"/>
      <c r="R60" s="158"/>
      <c r="S60" s="158"/>
      <c r="T60" s="158"/>
      <c r="U60" s="158"/>
      <c r="V60" s="158"/>
      <c r="W60" s="158"/>
    </row>
    <row r="61" spans="2:23" ht="20.149999999999999" customHeight="1"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36"/>
      <c r="N61" s="136"/>
      <c r="O61" s="136"/>
      <c r="P61" s="136"/>
      <c r="Q61" s="158"/>
      <c r="R61" s="158"/>
      <c r="S61" s="158"/>
      <c r="T61" s="158"/>
      <c r="U61" s="158"/>
      <c r="V61" s="158"/>
      <c r="W61" s="158"/>
    </row>
    <row r="62" spans="2:23" ht="20.149999999999999" customHeight="1"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36"/>
      <c r="N62" s="136"/>
      <c r="O62" s="136"/>
      <c r="P62" s="136"/>
      <c r="Q62" s="158"/>
      <c r="R62" s="158"/>
      <c r="S62" s="158"/>
      <c r="T62" s="158"/>
      <c r="U62" s="158"/>
      <c r="V62" s="158"/>
      <c r="W62" s="158"/>
    </row>
    <row r="63" spans="2:23" ht="20.149999999999999" customHeight="1"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36"/>
      <c r="N63" s="136"/>
      <c r="O63" s="136"/>
      <c r="P63" s="136"/>
      <c r="Q63" s="158"/>
      <c r="R63" s="158"/>
      <c r="S63" s="158"/>
      <c r="T63" s="158"/>
      <c r="U63" s="158"/>
      <c r="V63" s="158"/>
      <c r="W63" s="158"/>
    </row>
    <row r="64" spans="2:23" ht="20.149999999999999" customHeight="1">
      <c r="B64" s="16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36"/>
      <c r="N64" s="136"/>
      <c r="O64" s="136"/>
      <c r="P64" s="136"/>
      <c r="Q64" s="158"/>
      <c r="R64" s="158"/>
      <c r="S64" s="158"/>
      <c r="T64" s="158"/>
      <c r="U64" s="158"/>
      <c r="V64" s="158"/>
      <c r="W64" s="158"/>
    </row>
    <row r="65" spans="2:23" ht="20.149999999999999" customHeight="1"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36"/>
      <c r="N65" s="136"/>
      <c r="O65" s="136"/>
      <c r="P65" s="136"/>
      <c r="Q65" s="158"/>
      <c r="R65" s="158"/>
      <c r="S65" s="158"/>
      <c r="T65" s="158"/>
      <c r="U65" s="158"/>
      <c r="V65" s="158"/>
      <c r="W65" s="158"/>
    </row>
    <row r="66" spans="2:23" ht="20.149999999999999" customHeight="1"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36"/>
      <c r="N66" s="136"/>
      <c r="O66" s="136"/>
      <c r="P66" s="136"/>
      <c r="Q66" s="158"/>
      <c r="R66" s="158"/>
      <c r="S66" s="158"/>
      <c r="T66" s="158"/>
      <c r="U66" s="158"/>
      <c r="V66" s="158"/>
      <c r="W66" s="158"/>
    </row>
    <row r="67" spans="2:23" ht="20.149999999999999" customHeight="1"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36"/>
      <c r="N67" s="136"/>
      <c r="O67" s="136"/>
      <c r="P67" s="136"/>
      <c r="Q67" s="158"/>
      <c r="R67" s="158"/>
      <c r="S67" s="158"/>
      <c r="T67" s="158"/>
      <c r="U67" s="158"/>
      <c r="V67" s="158"/>
      <c r="W67" s="158"/>
    </row>
    <row r="68" spans="2:23" ht="20.149999999999999" customHeight="1"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36"/>
      <c r="N68" s="136"/>
      <c r="O68" s="136"/>
      <c r="P68" s="136"/>
      <c r="Q68" s="158"/>
      <c r="R68" s="158"/>
      <c r="S68" s="158"/>
      <c r="T68" s="158"/>
      <c r="U68" s="158"/>
      <c r="V68" s="158"/>
      <c r="W68" s="158"/>
    </row>
    <row r="69" spans="2:23" ht="20.149999999999999" customHeight="1"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36"/>
      <c r="N69" s="136"/>
      <c r="O69" s="136"/>
      <c r="P69" s="136"/>
      <c r="Q69" s="158"/>
      <c r="R69" s="158"/>
      <c r="S69" s="158"/>
      <c r="T69" s="158"/>
      <c r="U69" s="158"/>
      <c r="V69" s="158"/>
      <c r="W69" s="158"/>
    </row>
    <row r="70" spans="2:23" ht="20.149999999999999" customHeight="1"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36"/>
      <c r="N70" s="136"/>
      <c r="O70" s="136"/>
      <c r="P70" s="136"/>
      <c r="Q70" s="158"/>
      <c r="R70" s="158"/>
      <c r="S70" s="158"/>
      <c r="T70" s="158"/>
      <c r="U70" s="158"/>
      <c r="V70" s="158"/>
      <c r="W70" s="158"/>
    </row>
    <row r="71" spans="2:23" ht="20.149999999999999" customHeight="1"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36"/>
      <c r="N71" s="136"/>
      <c r="O71" s="136"/>
      <c r="P71" s="136"/>
      <c r="Q71" s="158"/>
      <c r="R71" s="158"/>
      <c r="S71" s="158"/>
      <c r="T71" s="158"/>
      <c r="U71" s="158"/>
      <c r="V71" s="158"/>
      <c r="W71" s="158"/>
    </row>
    <row r="72" spans="2:23" ht="20.149999999999999" customHeight="1"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36"/>
      <c r="N72" s="136"/>
      <c r="O72" s="136"/>
      <c r="P72" s="136"/>
      <c r="Q72" s="158"/>
      <c r="R72" s="158"/>
      <c r="S72" s="158"/>
      <c r="T72" s="158"/>
      <c r="U72" s="158"/>
      <c r="V72" s="158"/>
      <c r="W72" s="158"/>
    </row>
    <row r="73" spans="2:23" ht="20.149999999999999" customHeight="1"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36"/>
      <c r="N73" s="136"/>
      <c r="O73" s="136"/>
      <c r="P73" s="136"/>
      <c r="Q73" s="158"/>
      <c r="R73" s="158"/>
      <c r="S73" s="158"/>
      <c r="T73" s="158"/>
      <c r="U73" s="158"/>
      <c r="V73" s="158"/>
      <c r="W73" s="158"/>
    </row>
    <row r="74" spans="2:23" ht="20.149999999999999" customHeight="1"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36"/>
      <c r="N74" s="136"/>
      <c r="O74" s="136"/>
      <c r="P74" s="136"/>
      <c r="Q74" s="158"/>
      <c r="R74" s="158"/>
      <c r="S74" s="158"/>
      <c r="T74" s="158"/>
      <c r="U74" s="158"/>
      <c r="V74" s="158"/>
      <c r="W74" s="158"/>
    </row>
    <row r="75" spans="2:23" ht="20.149999999999999" customHeight="1"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36"/>
      <c r="N75" s="136"/>
      <c r="O75" s="136"/>
      <c r="P75" s="136"/>
      <c r="Q75" s="158"/>
      <c r="R75" s="158"/>
      <c r="S75" s="158"/>
      <c r="T75" s="158"/>
      <c r="U75" s="158"/>
      <c r="V75" s="158"/>
      <c r="W75" s="158"/>
    </row>
    <row r="76" spans="2:23" ht="20.149999999999999" customHeight="1"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36"/>
      <c r="N76" s="136"/>
      <c r="O76" s="136"/>
      <c r="P76" s="136"/>
      <c r="Q76" s="158"/>
      <c r="R76" s="158"/>
      <c r="S76" s="158"/>
      <c r="T76" s="158"/>
      <c r="U76" s="158"/>
      <c r="V76" s="158"/>
      <c r="W76" s="158"/>
    </row>
    <row r="77" spans="2:23" ht="20.149999999999999" customHeight="1"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36"/>
      <c r="N77" s="136"/>
      <c r="O77" s="136"/>
      <c r="P77" s="136"/>
      <c r="Q77" s="158"/>
      <c r="R77" s="158"/>
      <c r="S77" s="158"/>
      <c r="T77" s="158"/>
      <c r="U77" s="158"/>
      <c r="V77" s="158"/>
      <c r="W77" s="158"/>
    </row>
    <row r="78" spans="2:23" ht="20.149999999999999" customHeight="1"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36"/>
      <c r="N78" s="136"/>
      <c r="O78" s="136"/>
      <c r="P78" s="136"/>
      <c r="Q78" s="158"/>
      <c r="R78" s="158"/>
      <c r="S78" s="158"/>
      <c r="T78" s="158"/>
      <c r="U78" s="158"/>
      <c r="V78" s="158"/>
      <c r="W78" s="158"/>
    </row>
    <row r="79" spans="2:23" ht="20.149999999999999" customHeight="1"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36"/>
      <c r="N79" s="136"/>
      <c r="O79" s="136"/>
      <c r="P79" s="136"/>
      <c r="Q79" s="158"/>
      <c r="R79" s="158"/>
      <c r="S79" s="158"/>
      <c r="T79" s="158"/>
      <c r="U79" s="158"/>
      <c r="V79" s="158"/>
      <c r="W79" s="158"/>
    </row>
    <row r="80" spans="2:23" ht="20.149999999999999" customHeight="1"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36"/>
      <c r="N80" s="136"/>
      <c r="O80" s="136"/>
      <c r="P80" s="136"/>
      <c r="Q80" s="158"/>
      <c r="R80" s="158"/>
      <c r="S80" s="158"/>
      <c r="T80" s="158"/>
      <c r="U80" s="158"/>
      <c r="V80" s="158"/>
      <c r="W80" s="158"/>
    </row>
    <row r="81" spans="2:23" ht="20.149999999999999" customHeight="1"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36"/>
      <c r="N81" s="136"/>
      <c r="O81" s="136"/>
      <c r="P81" s="136"/>
      <c r="Q81" s="158"/>
      <c r="R81" s="158"/>
      <c r="S81" s="158"/>
      <c r="T81" s="158"/>
      <c r="U81" s="158"/>
      <c r="V81" s="158"/>
      <c r="W81" s="158"/>
    </row>
    <row r="82" spans="2:23" ht="20.149999999999999" customHeight="1"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36"/>
      <c r="N82" s="136"/>
      <c r="O82" s="136"/>
      <c r="P82" s="136"/>
      <c r="Q82" s="158"/>
      <c r="R82" s="158"/>
      <c r="S82" s="158"/>
      <c r="T82" s="158"/>
      <c r="U82" s="158"/>
      <c r="V82" s="158"/>
      <c r="W82" s="158"/>
    </row>
    <row r="83" spans="2:23" ht="20.149999999999999" customHeight="1"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36"/>
      <c r="N83" s="136"/>
      <c r="O83" s="136"/>
      <c r="P83" s="136"/>
      <c r="Q83" s="158"/>
      <c r="R83" s="158"/>
      <c r="S83" s="158"/>
      <c r="T83" s="158"/>
      <c r="U83" s="158"/>
      <c r="V83" s="158"/>
      <c r="W83" s="158"/>
    </row>
    <row r="84" spans="2:23" ht="20.149999999999999" customHeight="1"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36"/>
      <c r="N84" s="136"/>
      <c r="O84" s="136"/>
      <c r="P84" s="136"/>
      <c r="Q84" s="158"/>
      <c r="R84" s="158"/>
      <c r="S84" s="158"/>
      <c r="T84" s="158"/>
      <c r="U84" s="158"/>
      <c r="V84" s="158"/>
      <c r="W84" s="158"/>
    </row>
    <row r="85" spans="2:23" ht="20.149999999999999" customHeight="1"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36"/>
      <c r="N85" s="136"/>
      <c r="O85" s="136"/>
      <c r="P85" s="136"/>
      <c r="Q85" s="158"/>
      <c r="R85" s="158"/>
      <c r="S85" s="158"/>
      <c r="T85" s="158"/>
      <c r="U85" s="158"/>
      <c r="V85" s="158"/>
      <c r="W85" s="158"/>
    </row>
    <row r="86" spans="2:23" ht="20.149999999999999" customHeight="1"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36"/>
      <c r="N86" s="136"/>
      <c r="O86" s="136"/>
      <c r="P86" s="136"/>
      <c r="Q86" s="158"/>
      <c r="R86" s="158"/>
      <c r="S86" s="158"/>
      <c r="T86" s="158"/>
      <c r="U86" s="158"/>
      <c r="V86" s="158"/>
      <c r="W86" s="158"/>
    </row>
    <row r="87" spans="2:23" ht="20.149999999999999" customHeight="1"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36"/>
      <c r="N87" s="136"/>
      <c r="O87" s="136"/>
      <c r="P87" s="136"/>
      <c r="Q87" s="158"/>
      <c r="R87" s="158"/>
      <c r="S87" s="158"/>
      <c r="T87" s="158"/>
      <c r="U87" s="158"/>
      <c r="V87" s="158"/>
      <c r="W87" s="158"/>
    </row>
    <row r="88" spans="2:23" ht="20.149999999999999" customHeight="1"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36"/>
      <c r="N88" s="136"/>
      <c r="O88" s="136"/>
      <c r="P88" s="136"/>
      <c r="Q88" s="158"/>
      <c r="R88" s="158"/>
      <c r="S88" s="158"/>
      <c r="T88" s="158"/>
      <c r="U88" s="158"/>
      <c r="V88" s="158"/>
      <c r="W88" s="158"/>
    </row>
    <row r="89" spans="2:23" ht="20.149999999999999" customHeight="1"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36"/>
      <c r="N89" s="136"/>
      <c r="O89" s="136"/>
      <c r="P89" s="136"/>
      <c r="Q89" s="158"/>
      <c r="R89" s="158"/>
      <c r="S89" s="158"/>
      <c r="T89" s="158"/>
      <c r="U89" s="158"/>
      <c r="V89" s="158"/>
      <c r="W89" s="158"/>
    </row>
    <row r="90" spans="2:23" ht="20.149999999999999" customHeight="1"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36"/>
      <c r="N90" s="136"/>
      <c r="O90" s="136"/>
      <c r="P90" s="136"/>
      <c r="Q90" s="158"/>
      <c r="R90" s="158"/>
      <c r="S90" s="158"/>
      <c r="T90" s="158"/>
      <c r="U90" s="158"/>
      <c r="V90" s="158"/>
      <c r="W90" s="158"/>
    </row>
    <row r="91" spans="2:23" ht="20.149999999999999" customHeight="1"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36"/>
      <c r="N91" s="136"/>
      <c r="O91" s="136"/>
      <c r="P91" s="136"/>
      <c r="Q91" s="158"/>
      <c r="R91" s="158"/>
      <c r="S91" s="158"/>
      <c r="T91" s="158"/>
      <c r="U91" s="158"/>
      <c r="V91" s="158"/>
      <c r="W91" s="158"/>
    </row>
    <row r="92" spans="2:23" ht="20.149999999999999" customHeight="1"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36"/>
      <c r="N92" s="136"/>
      <c r="O92" s="136"/>
      <c r="P92" s="136"/>
      <c r="Q92" s="158"/>
      <c r="R92" s="158"/>
      <c r="S92" s="158"/>
      <c r="T92" s="158"/>
      <c r="U92" s="158"/>
      <c r="V92" s="158"/>
      <c r="W92" s="158"/>
    </row>
    <row r="93" spans="2:23" ht="20.149999999999999" customHeight="1"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36"/>
      <c r="N93" s="136"/>
      <c r="O93" s="136"/>
      <c r="P93" s="136"/>
      <c r="Q93" s="158"/>
      <c r="R93" s="158"/>
      <c r="S93" s="158"/>
      <c r="T93" s="158"/>
      <c r="U93" s="158"/>
      <c r="V93" s="158"/>
      <c r="W93" s="158"/>
    </row>
    <row r="94" spans="2:23" ht="20.149999999999999" customHeight="1"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36"/>
      <c r="N94" s="136"/>
      <c r="O94" s="136"/>
      <c r="P94" s="136"/>
      <c r="Q94" s="158"/>
      <c r="R94" s="158"/>
      <c r="S94" s="158"/>
      <c r="T94" s="158"/>
      <c r="U94" s="158"/>
      <c r="V94" s="158"/>
      <c r="W94" s="158"/>
    </row>
    <row r="95" spans="2:23" ht="20.149999999999999" customHeight="1"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36"/>
      <c r="N95" s="136"/>
      <c r="O95" s="136"/>
      <c r="P95" s="136"/>
      <c r="Q95" s="158"/>
      <c r="R95" s="158"/>
      <c r="S95" s="158"/>
      <c r="T95" s="158"/>
      <c r="U95" s="158"/>
      <c r="V95" s="158"/>
      <c r="W95" s="158"/>
    </row>
    <row r="96" spans="2:23" ht="20.149999999999999" customHeight="1"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36"/>
      <c r="N96" s="136"/>
      <c r="O96" s="136"/>
      <c r="P96" s="136"/>
      <c r="Q96" s="158"/>
      <c r="R96" s="158"/>
      <c r="S96" s="158"/>
      <c r="T96" s="158"/>
      <c r="U96" s="158"/>
      <c r="V96" s="158"/>
      <c r="W96" s="158"/>
    </row>
    <row r="97" spans="2:23" ht="20.149999999999999" customHeight="1"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36"/>
      <c r="N97" s="136"/>
      <c r="O97" s="136"/>
      <c r="P97" s="136"/>
      <c r="Q97" s="158"/>
      <c r="R97" s="158"/>
      <c r="S97" s="158"/>
      <c r="T97" s="158"/>
      <c r="U97" s="158"/>
      <c r="V97" s="158"/>
      <c r="W97" s="158"/>
    </row>
    <row r="98" spans="2:23" ht="20.149999999999999" customHeight="1">
      <c r="B98" s="158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36"/>
      <c r="N98" s="136"/>
      <c r="O98" s="136"/>
      <c r="P98" s="136"/>
      <c r="Q98" s="158"/>
      <c r="R98" s="158"/>
      <c r="S98" s="158"/>
      <c r="T98" s="158"/>
      <c r="U98" s="158"/>
      <c r="V98" s="158"/>
      <c r="W98" s="158"/>
    </row>
    <row r="99" spans="2:23" ht="20.149999999999999" customHeight="1"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36"/>
      <c r="N99" s="136"/>
      <c r="O99" s="136"/>
      <c r="P99" s="136"/>
      <c r="Q99" s="158"/>
      <c r="R99" s="158"/>
      <c r="S99" s="158"/>
      <c r="T99" s="158"/>
      <c r="U99" s="158"/>
      <c r="V99" s="158"/>
      <c r="W99" s="158"/>
    </row>
    <row r="100" spans="2:23" ht="20.149999999999999" customHeight="1"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36"/>
      <c r="N100" s="136"/>
      <c r="O100" s="136"/>
      <c r="P100" s="136"/>
      <c r="Q100" s="158"/>
      <c r="R100" s="158"/>
      <c r="S100" s="158"/>
      <c r="T100" s="158"/>
      <c r="U100" s="158"/>
      <c r="V100" s="158"/>
      <c r="W100" s="158"/>
    </row>
    <row r="101" spans="2:23" ht="20.149999999999999" customHeight="1"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36"/>
      <c r="N101" s="136"/>
      <c r="O101" s="136"/>
      <c r="P101" s="136"/>
      <c r="Q101" s="158"/>
      <c r="R101" s="158"/>
      <c r="S101" s="158"/>
      <c r="T101" s="158"/>
      <c r="U101" s="158"/>
      <c r="V101" s="158"/>
      <c r="W101" s="158"/>
    </row>
    <row r="102" spans="2:23" ht="20.149999999999999" customHeight="1"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36"/>
      <c r="N102" s="136"/>
      <c r="O102" s="136"/>
      <c r="P102" s="136"/>
      <c r="Q102" s="158"/>
      <c r="R102" s="158"/>
      <c r="S102" s="158"/>
      <c r="T102" s="158"/>
      <c r="U102" s="158"/>
      <c r="V102" s="158"/>
      <c r="W102" s="158"/>
    </row>
    <row r="103" spans="2:23" ht="20.149999999999999" customHeight="1"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36"/>
      <c r="N103" s="136"/>
      <c r="O103" s="136"/>
      <c r="P103" s="136"/>
      <c r="Q103" s="158"/>
      <c r="R103" s="158"/>
      <c r="S103" s="158"/>
      <c r="T103" s="158"/>
      <c r="U103" s="158"/>
      <c r="V103" s="158"/>
      <c r="W103" s="158"/>
    </row>
    <row r="104" spans="2:23" ht="20.149999999999999" customHeight="1"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36"/>
      <c r="N104" s="136"/>
      <c r="O104" s="136"/>
      <c r="P104" s="136"/>
      <c r="Q104" s="158"/>
      <c r="R104" s="158"/>
      <c r="S104" s="158"/>
      <c r="T104" s="158"/>
      <c r="U104" s="158"/>
      <c r="V104" s="158"/>
      <c r="W104" s="158"/>
    </row>
    <row r="105" spans="2:23" ht="20.149999999999999" customHeight="1"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36"/>
      <c r="N105" s="136"/>
      <c r="O105" s="136"/>
      <c r="P105" s="136"/>
      <c r="Q105" s="158"/>
      <c r="R105" s="158"/>
      <c r="S105" s="158"/>
      <c r="T105" s="158"/>
      <c r="U105" s="158"/>
      <c r="V105" s="158"/>
      <c r="W105" s="158"/>
    </row>
    <row r="106" spans="2:23" ht="20.149999999999999" customHeight="1"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36"/>
      <c r="N106" s="136"/>
      <c r="O106" s="136"/>
      <c r="P106" s="136"/>
      <c r="Q106" s="158"/>
      <c r="R106" s="158"/>
      <c r="S106" s="158"/>
      <c r="T106" s="158"/>
      <c r="U106" s="158"/>
      <c r="V106" s="158"/>
      <c r="W106" s="158"/>
    </row>
    <row r="107" spans="2:23" ht="20.149999999999999" customHeight="1">
      <c r="B107" s="158"/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36"/>
      <c r="N107" s="136"/>
      <c r="O107" s="136"/>
      <c r="P107" s="136"/>
      <c r="Q107" s="158"/>
      <c r="R107" s="158"/>
      <c r="S107" s="158"/>
      <c r="T107" s="158"/>
      <c r="U107" s="158"/>
      <c r="V107" s="158"/>
      <c r="W107" s="158"/>
    </row>
    <row r="108" spans="2:23" ht="20.149999999999999" customHeight="1"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36"/>
      <c r="N108" s="136"/>
      <c r="O108" s="136"/>
      <c r="P108" s="136"/>
      <c r="Q108" s="158"/>
      <c r="R108" s="158"/>
      <c r="S108" s="158"/>
      <c r="T108" s="158"/>
      <c r="U108" s="158"/>
      <c r="V108" s="158"/>
      <c r="W108" s="158"/>
    </row>
    <row r="109" spans="2:23" ht="20.149999999999999" customHeight="1"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36"/>
      <c r="N109" s="136"/>
      <c r="O109" s="136"/>
      <c r="P109" s="136"/>
      <c r="Q109" s="158"/>
      <c r="R109" s="158"/>
      <c r="S109" s="158"/>
      <c r="T109" s="158"/>
      <c r="U109" s="158"/>
      <c r="V109" s="158"/>
      <c r="W109" s="158"/>
    </row>
    <row r="110" spans="2:23" ht="20.149999999999999" customHeight="1"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</row>
    <row r="111" spans="2:23" ht="20.149999999999999" customHeight="1"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</row>
    <row r="112" spans="2:23" ht="20.149999999999999" customHeight="1"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</row>
    <row r="113" spans="2:12" ht="20.149999999999999" customHeight="1"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</row>
    <row r="114" spans="2:12" ht="20.149999999999999" customHeight="1"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</row>
    <row r="115" spans="2:12" ht="20.149999999999999" customHeight="1"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</row>
    <row r="116" spans="2:12" ht="20.149999999999999" customHeight="1"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</row>
  </sheetData>
  <mergeCells count="11">
    <mergeCell ref="K4:L4"/>
    <mergeCell ref="A29:C29"/>
    <mergeCell ref="A3:A6"/>
    <mergeCell ref="B3:F3"/>
    <mergeCell ref="G3:H3"/>
    <mergeCell ref="I3:I5"/>
    <mergeCell ref="J3:L3"/>
    <mergeCell ref="B4:D4"/>
    <mergeCell ref="E4:F4"/>
    <mergeCell ref="G4:G5"/>
    <mergeCell ref="H4:H5"/>
  </mergeCells>
  <printOptions horizontalCentered="1"/>
  <pageMargins left="0" right="0" top="0" bottom="0.59055118110236227" header="0" footer="0"/>
  <pageSetup paperSize="9" scale="60" orientation="landscape" r:id="rId1"/>
  <headerFooter alignWithMargins="0">
    <oddFooter xml:space="preserve">&amp;RPàgina &amp;P de &amp;N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>
    <tabColor theme="0"/>
  </sheetPr>
  <dimension ref="A1:AD263"/>
  <sheetViews>
    <sheetView showGridLines="0" zoomScale="85" zoomScaleNormal="85" workbookViewId="0">
      <pane xSplit="1" ySplit="5" topLeftCell="F6" activePane="bottomRight" state="frozen"/>
      <selection pane="topRight"/>
      <selection pane="bottomLeft"/>
      <selection pane="bottomRight" activeCell="L102" sqref="L102"/>
    </sheetView>
  </sheetViews>
  <sheetFormatPr baseColWidth="10" defaultColWidth="9" defaultRowHeight="20.149999999999999" customHeight="1"/>
  <cols>
    <col min="1" max="1" width="21.15234375" style="26" customWidth="1"/>
    <col min="2" max="2" width="17" style="23" customWidth="1"/>
    <col min="3" max="3" width="18.61328125" style="23" customWidth="1"/>
    <col min="4" max="4" width="18" style="23" customWidth="1"/>
    <col min="5" max="5" width="13.15234375" style="23" customWidth="1"/>
    <col min="6" max="6" width="14.3828125" style="23" customWidth="1"/>
    <col min="7" max="7" width="20" style="23" customWidth="1"/>
    <col min="8" max="8" width="17.84375" style="23" customWidth="1"/>
    <col min="9" max="9" width="15.84375" style="23" customWidth="1"/>
    <col min="10" max="10" width="18.15234375" style="23" customWidth="1"/>
    <col min="11" max="11" width="19.84375" style="23" customWidth="1"/>
    <col min="12" max="12" width="15.4609375" style="23" customWidth="1"/>
    <col min="13" max="13" width="9" style="23"/>
    <col min="14" max="14" width="16.23046875" style="23" bestFit="1" customWidth="1"/>
    <col min="15" max="15" width="9" style="23"/>
    <col min="16" max="16" width="18.23046875" style="23" hidden="1" customWidth="1"/>
    <col min="17" max="16384" width="9" style="23"/>
  </cols>
  <sheetData>
    <row r="1" spans="1:30" s="27" customFormat="1" ht="21.75" customHeight="1">
      <c r="A1" s="119" t="s">
        <v>294</v>
      </c>
      <c r="B1" s="75"/>
      <c r="C1" s="75"/>
      <c r="D1" s="75"/>
      <c r="E1" s="75"/>
      <c r="F1" s="75"/>
      <c r="G1" s="75"/>
      <c r="H1" s="75"/>
      <c r="I1" s="75"/>
      <c r="J1" s="104"/>
      <c r="K1" s="104"/>
      <c r="L1" s="104"/>
      <c r="M1" s="99"/>
      <c r="N1" s="99"/>
      <c r="O1" s="101"/>
      <c r="P1" s="101"/>
      <c r="Q1" s="101"/>
      <c r="R1" s="101"/>
      <c r="S1" s="101"/>
    </row>
    <row r="2" spans="1:30" s="130" customFormat="1" ht="41.25" customHeight="1">
      <c r="A2" s="127"/>
      <c r="J2" s="131"/>
      <c r="K2" s="131"/>
      <c r="L2" s="131"/>
      <c r="M2" s="131"/>
      <c r="N2" s="131"/>
      <c r="O2" s="128"/>
      <c r="P2" s="128"/>
      <c r="Q2" s="128"/>
      <c r="R2" s="128"/>
      <c r="S2" s="128"/>
    </row>
    <row r="3" spans="1:30" ht="27" customHeight="1">
      <c r="A3" s="257" t="s">
        <v>0</v>
      </c>
      <c r="B3" s="256" t="s">
        <v>4</v>
      </c>
      <c r="C3" s="256"/>
      <c r="D3" s="256"/>
      <c r="E3" s="256" t="s">
        <v>6</v>
      </c>
      <c r="F3" s="256"/>
      <c r="G3" s="256" t="s">
        <v>8</v>
      </c>
      <c r="H3" s="256"/>
      <c r="I3" s="258" t="s">
        <v>32</v>
      </c>
      <c r="J3" s="258"/>
      <c r="K3" s="258"/>
      <c r="L3" s="254" t="s">
        <v>17</v>
      </c>
    </row>
    <row r="4" spans="1:30" ht="19.5" customHeight="1">
      <c r="A4" s="257"/>
      <c r="B4" s="25" t="s">
        <v>1</v>
      </c>
      <c r="C4" s="25" t="s">
        <v>2</v>
      </c>
      <c r="D4" s="25" t="s">
        <v>3</v>
      </c>
      <c r="E4" s="25" t="s">
        <v>1</v>
      </c>
      <c r="F4" s="25" t="s">
        <v>2</v>
      </c>
      <c r="G4" s="25" t="s">
        <v>9</v>
      </c>
      <c r="H4" s="250" t="s">
        <v>10</v>
      </c>
      <c r="I4" s="261" t="s">
        <v>13</v>
      </c>
      <c r="J4" s="261"/>
      <c r="K4" s="259" t="s">
        <v>268</v>
      </c>
      <c r="L4" s="255"/>
    </row>
    <row r="5" spans="1:30" ht="21.75" customHeight="1">
      <c r="A5" s="257"/>
      <c r="B5" s="25" t="s">
        <v>5</v>
      </c>
      <c r="C5" s="25" t="s">
        <v>5</v>
      </c>
      <c r="D5" s="25" t="s">
        <v>5</v>
      </c>
      <c r="E5" s="25" t="s">
        <v>7</v>
      </c>
      <c r="F5" s="25" t="s">
        <v>7</v>
      </c>
      <c r="G5" s="25" t="s">
        <v>11</v>
      </c>
      <c r="H5" s="25" t="s">
        <v>11</v>
      </c>
      <c r="I5" s="113" t="s">
        <v>12</v>
      </c>
      <c r="J5" s="48" t="s">
        <v>14</v>
      </c>
      <c r="K5" s="260"/>
      <c r="L5" s="25" t="s">
        <v>11</v>
      </c>
      <c r="N5" s="91"/>
      <c r="P5" s="91"/>
    </row>
    <row r="6" spans="1:30" s="81" customFormat="1" ht="20.149999999999999" customHeight="1"/>
    <row r="7" spans="1:30" s="27" customFormat="1" ht="20.149999999999999" customHeight="1">
      <c r="A7" s="32" t="s">
        <v>278</v>
      </c>
      <c r="B7" s="33"/>
      <c r="C7" s="34"/>
      <c r="D7" s="35"/>
      <c r="E7" s="33"/>
      <c r="F7" s="35"/>
      <c r="G7" s="33"/>
      <c r="H7" s="34"/>
      <c r="I7" s="33"/>
      <c r="J7" s="34"/>
      <c r="K7" s="34"/>
      <c r="L7" s="35"/>
      <c r="N7" s="23"/>
      <c r="AD7" s="23"/>
    </row>
    <row r="8" spans="1:30" ht="20.149999999999999" customHeight="1">
      <c r="A8" s="28" t="s">
        <v>18</v>
      </c>
      <c r="B8" s="134">
        <v>17605</v>
      </c>
      <c r="C8" s="134">
        <v>533</v>
      </c>
      <c r="D8" s="134">
        <v>18138</v>
      </c>
      <c r="E8" s="134">
        <v>4103</v>
      </c>
      <c r="F8" s="134">
        <v>5759</v>
      </c>
      <c r="G8" s="134">
        <v>75303</v>
      </c>
      <c r="H8" s="134">
        <v>28154</v>
      </c>
      <c r="I8" s="134">
        <v>1749</v>
      </c>
      <c r="J8" s="134">
        <v>3831</v>
      </c>
      <c r="K8" s="134">
        <v>69723</v>
      </c>
      <c r="L8" s="134">
        <v>3537</v>
      </c>
      <c r="M8" s="135"/>
      <c r="N8" s="135"/>
      <c r="O8" s="136"/>
      <c r="P8" s="136"/>
      <c r="Q8" s="137"/>
      <c r="R8" s="136"/>
      <c r="S8" s="136"/>
      <c r="T8" s="136"/>
      <c r="U8" s="135"/>
      <c r="V8" s="135"/>
      <c r="W8" s="135"/>
      <c r="X8" s="135"/>
      <c r="Y8" s="135"/>
      <c r="Z8" s="135"/>
      <c r="AA8" s="135"/>
    </row>
    <row r="9" spans="1:30" ht="20.149999999999999" customHeight="1">
      <c r="A9" s="28" t="s">
        <v>19</v>
      </c>
      <c r="B9" s="134">
        <v>7668</v>
      </c>
      <c r="C9" s="134">
        <v>3070</v>
      </c>
      <c r="D9" s="134">
        <v>10738</v>
      </c>
      <c r="E9" s="134">
        <v>4022</v>
      </c>
      <c r="F9" s="134">
        <v>4405</v>
      </c>
      <c r="G9" s="134">
        <v>44364</v>
      </c>
      <c r="H9" s="134">
        <v>10203</v>
      </c>
      <c r="I9" s="134">
        <v>887</v>
      </c>
      <c r="J9" s="134">
        <v>1685</v>
      </c>
      <c r="K9" s="134">
        <v>41792</v>
      </c>
      <c r="L9" s="134">
        <v>2040</v>
      </c>
      <c r="M9" s="135"/>
      <c r="N9" s="135"/>
      <c r="O9" s="136"/>
      <c r="P9" s="136"/>
      <c r="Q9" s="136"/>
      <c r="R9" s="136"/>
      <c r="S9" s="136"/>
      <c r="T9" s="136"/>
      <c r="U9" s="135"/>
      <c r="V9" s="135"/>
      <c r="W9" s="135"/>
      <c r="X9" s="135"/>
      <c r="Y9" s="135"/>
      <c r="Z9" s="135"/>
      <c r="AA9" s="135"/>
    </row>
    <row r="10" spans="1:30" ht="20.149999999999999" customHeight="1">
      <c r="A10" s="28" t="s">
        <v>20</v>
      </c>
      <c r="B10" s="134">
        <v>34688</v>
      </c>
      <c r="C10" s="134">
        <v>10099</v>
      </c>
      <c r="D10" s="134">
        <v>44787</v>
      </c>
      <c r="E10" s="134">
        <v>2663</v>
      </c>
      <c r="F10" s="134">
        <v>4221</v>
      </c>
      <c r="G10" s="134">
        <v>135002</v>
      </c>
      <c r="H10" s="134">
        <v>74254</v>
      </c>
      <c r="I10" s="134">
        <v>675</v>
      </c>
      <c r="J10" s="134">
        <v>4995</v>
      </c>
      <c r="K10" s="134">
        <v>129332</v>
      </c>
      <c r="L10" s="134">
        <v>9362</v>
      </c>
      <c r="M10" s="135"/>
      <c r="N10" s="135"/>
      <c r="O10" s="136"/>
      <c r="P10" s="136"/>
      <c r="Q10" s="136"/>
      <c r="R10" s="136"/>
      <c r="S10" s="136"/>
      <c r="T10" s="136"/>
      <c r="U10" s="135"/>
      <c r="V10" s="135"/>
      <c r="W10" s="135"/>
      <c r="X10" s="135"/>
      <c r="Y10" s="135"/>
      <c r="Z10" s="135"/>
      <c r="AA10" s="135"/>
    </row>
    <row r="11" spans="1:30" ht="20.149999999999999" customHeight="1">
      <c r="A11" s="28" t="s">
        <v>21</v>
      </c>
      <c r="B11" s="134">
        <v>5468</v>
      </c>
      <c r="C11" s="134">
        <v>112</v>
      </c>
      <c r="D11" s="134">
        <v>5580</v>
      </c>
      <c r="E11" s="134">
        <v>2800</v>
      </c>
      <c r="F11" s="134">
        <v>3229</v>
      </c>
      <c r="G11" s="134">
        <v>15672</v>
      </c>
      <c r="H11" s="134">
        <v>12534</v>
      </c>
      <c r="I11" s="134">
        <v>200</v>
      </c>
      <c r="J11" s="134">
        <v>0</v>
      </c>
      <c r="K11" s="134">
        <v>15472</v>
      </c>
      <c r="L11" s="134">
        <v>1115</v>
      </c>
      <c r="M11" s="135"/>
      <c r="N11" s="135"/>
      <c r="O11" s="136"/>
      <c r="P11" s="136"/>
      <c r="Q11" s="136"/>
      <c r="R11" s="136"/>
      <c r="S11" s="136"/>
      <c r="T11" s="136"/>
      <c r="U11" s="135"/>
      <c r="V11" s="135"/>
      <c r="W11" s="135"/>
      <c r="X11" s="135"/>
      <c r="Y11" s="135"/>
      <c r="Z11" s="135"/>
      <c r="AA11" s="135"/>
    </row>
    <row r="12" spans="1:30" s="24" customFormat="1" ht="20.149999999999999" customHeight="1">
      <c r="A12" s="31" t="s">
        <v>22</v>
      </c>
      <c r="B12" s="138">
        <f>SUM(B8:B11)</f>
        <v>65429</v>
      </c>
      <c r="C12" s="138">
        <f t="shared" ref="C12:D12" si="0">SUM(C8:C11)</f>
        <v>13814</v>
      </c>
      <c r="D12" s="138">
        <f t="shared" si="0"/>
        <v>79243</v>
      </c>
      <c r="E12" s="246"/>
      <c r="F12" s="246"/>
      <c r="G12" s="138">
        <f>SUM(G8:G11)</f>
        <v>270341</v>
      </c>
      <c r="H12" s="138">
        <f>SUM(H8:H11)</f>
        <v>125145</v>
      </c>
      <c r="I12" s="138">
        <f t="shared" ref="I12:J12" si="1">SUM(I8:I11)</f>
        <v>3511</v>
      </c>
      <c r="J12" s="138">
        <f t="shared" si="1"/>
        <v>10511</v>
      </c>
      <c r="K12" s="138">
        <f t="shared" ref="K12:L12" si="2">SUM(K8:K11)</f>
        <v>256319</v>
      </c>
      <c r="L12" s="138">
        <f t="shared" si="2"/>
        <v>16054</v>
      </c>
      <c r="M12" s="139"/>
      <c r="N12" s="135"/>
      <c r="O12" s="140"/>
      <c r="P12" s="140"/>
      <c r="Q12" s="140"/>
      <c r="R12" s="140"/>
      <c r="S12" s="140"/>
      <c r="T12" s="140"/>
      <c r="U12" s="139"/>
      <c r="V12" s="139"/>
      <c r="W12" s="139"/>
      <c r="X12" s="139"/>
      <c r="Y12" s="139"/>
      <c r="Z12" s="139"/>
      <c r="AA12" s="139"/>
      <c r="AD12" s="23"/>
    </row>
    <row r="13" spans="1:30" ht="20.149999999999999" customHeight="1">
      <c r="B13" s="141"/>
      <c r="C13" s="141"/>
      <c r="D13" s="141"/>
      <c r="E13" s="142"/>
      <c r="F13" s="141"/>
      <c r="G13" s="141"/>
      <c r="H13" s="141"/>
      <c r="I13" s="141"/>
      <c r="J13" s="141"/>
      <c r="K13" s="141"/>
      <c r="L13" s="141"/>
      <c r="M13" s="135"/>
      <c r="N13" s="135"/>
      <c r="O13" s="136"/>
      <c r="P13" s="136"/>
      <c r="Q13" s="136"/>
      <c r="R13" s="136"/>
      <c r="S13" s="136"/>
      <c r="T13" s="136"/>
      <c r="U13" s="135"/>
      <c r="V13" s="135"/>
      <c r="W13" s="135"/>
      <c r="X13" s="135"/>
      <c r="Y13" s="135"/>
      <c r="Z13" s="135"/>
      <c r="AA13" s="135"/>
    </row>
    <row r="14" spans="1:30" s="27" customFormat="1" ht="20.149999999999999" customHeight="1">
      <c r="A14" s="32" t="s">
        <v>279</v>
      </c>
      <c r="B14" s="33"/>
      <c r="C14" s="34"/>
      <c r="D14" s="35"/>
      <c r="E14" s="33"/>
      <c r="F14" s="35"/>
      <c r="G14" s="33"/>
      <c r="H14" s="34"/>
      <c r="I14" s="33"/>
      <c r="J14" s="34"/>
      <c r="K14" s="34"/>
      <c r="L14" s="35"/>
      <c r="N14" s="23"/>
      <c r="AD14" s="23"/>
    </row>
    <row r="15" spans="1:30" ht="20.149999999999999" customHeight="1">
      <c r="A15" s="28" t="s">
        <v>18</v>
      </c>
      <c r="B15" s="134">
        <v>51</v>
      </c>
      <c r="C15" s="134">
        <v>2</v>
      </c>
      <c r="D15" s="134">
        <v>53</v>
      </c>
      <c r="E15" s="134">
        <v>4175</v>
      </c>
      <c r="F15" s="134">
        <v>6700</v>
      </c>
      <c r="G15" s="134">
        <v>226</v>
      </c>
      <c r="H15" s="134">
        <v>85</v>
      </c>
      <c r="I15" s="134">
        <v>3</v>
      </c>
      <c r="J15" s="134">
        <v>0</v>
      </c>
      <c r="K15" s="134">
        <v>223</v>
      </c>
      <c r="L15" s="134">
        <v>7</v>
      </c>
      <c r="M15" s="135"/>
      <c r="N15" s="135"/>
      <c r="O15" s="136"/>
      <c r="P15" s="136"/>
      <c r="Q15" s="137"/>
      <c r="R15" s="136"/>
      <c r="S15" s="136"/>
      <c r="T15" s="136"/>
      <c r="U15" s="135"/>
      <c r="V15" s="135"/>
      <c r="W15" s="135"/>
      <c r="X15" s="135"/>
      <c r="Y15" s="135"/>
      <c r="Z15" s="135"/>
      <c r="AA15" s="135"/>
    </row>
    <row r="16" spans="1:30" ht="20.149999999999999" customHeight="1">
      <c r="A16" s="28" t="s">
        <v>19</v>
      </c>
      <c r="B16" s="134">
        <v>0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5"/>
      <c r="N16" s="135"/>
      <c r="O16" s="136"/>
      <c r="P16" s="136"/>
      <c r="Q16" s="136"/>
      <c r="R16" s="136"/>
      <c r="S16" s="136"/>
      <c r="T16" s="136"/>
      <c r="U16" s="135"/>
      <c r="V16" s="135"/>
      <c r="W16" s="135"/>
      <c r="X16" s="135"/>
      <c r="Y16" s="135"/>
      <c r="Z16" s="135"/>
      <c r="AA16" s="135"/>
    </row>
    <row r="17" spans="1:30" ht="20.149999999999999" customHeight="1">
      <c r="A17" s="28" t="s">
        <v>20</v>
      </c>
      <c r="B17" s="134">
        <v>70</v>
      </c>
      <c r="C17" s="134">
        <v>57</v>
      </c>
      <c r="D17" s="134">
        <v>127</v>
      </c>
      <c r="E17" s="134">
        <v>2059</v>
      </c>
      <c r="F17" s="134">
        <v>3494</v>
      </c>
      <c r="G17" s="134">
        <v>343</v>
      </c>
      <c r="H17" s="134">
        <v>189</v>
      </c>
      <c r="I17" s="134">
        <v>0</v>
      </c>
      <c r="J17" s="134">
        <v>0</v>
      </c>
      <c r="K17" s="134">
        <v>343</v>
      </c>
      <c r="L17" s="134">
        <v>28</v>
      </c>
      <c r="M17" s="135"/>
      <c r="N17" s="135"/>
      <c r="O17" s="136"/>
      <c r="P17" s="136"/>
      <c r="Q17" s="136"/>
      <c r="R17" s="136"/>
      <c r="S17" s="136"/>
      <c r="T17" s="136"/>
      <c r="U17" s="135"/>
      <c r="V17" s="135"/>
      <c r="W17" s="135"/>
      <c r="X17" s="135"/>
      <c r="Y17" s="135"/>
      <c r="Z17" s="135"/>
      <c r="AA17" s="135"/>
    </row>
    <row r="18" spans="1:30" ht="20.149999999999999" customHeight="1">
      <c r="A18" s="28" t="s">
        <v>21</v>
      </c>
      <c r="B18" s="134">
        <v>42</v>
      </c>
      <c r="C18" s="134">
        <v>0</v>
      </c>
      <c r="D18" s="134">
        <v>42</v>
      </c>
      <c r="E18" s="134">
        <v>233</v>
      </c>
      <c r="F18" s="134">
        <v>0</v>
      </c>
      <c r="G18" s="134">
        <v>10</v>
      </c>
      <c r="H18" s="134">
        <v>8</v>
      </c>
      <c r="I18" s="134">
        <v>0</v>
      </c>
      <c r="J18" s="134">
        <v>0</v>
      </c>
      <c r="K18" s="134">
        <v>10</v>
      </c>
      <c r="L18" s="134">
        <v>6</v>
      </c>
      <c r="M18" s="135"/>
      <c r="N18" s="135"/>
      <c r="O18" s="136"/>
      <c r="P18" s="136"/>
      <c r="Q18" s="136"/>
      <c r="R18" s="136"/>
      <c r="S18" s="136"/>
      <c r="T18" s="136"/>
      <c r="U18" s="135"/>
      <c r="V18" s="135"/>
      <c r="W18" s="135"/>
      <c r="X18" s="135"/>
      <c r="Y18" s="135"/>
      <c r="Z18" s="135"/>
      <c r="AA18" s="135"/>
    </row>
    <row r="19" spans="1:30" s="24" customFormat="1" ht="20.149999999999999" customHeight="1">
      <c r="A19" s="31" t="s">
        <v>22</v>
      </c>
      <c r="B19" s="138">
        <f>SUM(B15:B18)</f>
        <v>163</v>
      </c>
      <c r="C19" s="138">
        <f t="shared" ref="C19:D19" si="3">SUM(C15:C18)</f>
        <v>59</v>
      </c>
      <c r="D19" s="138">
        <f t="shared" si="3"/>
        <v>222</v>
      </c>
      <c r="E19" s="246"/>
      <c r="F19" s="246"/>
      <c r="G19" s="138">
        <f>SUM(G15:G18)</f>
        <v>579</v>
      </c>
      <c r="H19" s="138">
        <f t="shared" ref="H19:L19" si="4">SUM(H15:H18)</f>
        <v>282</v>
      </c>
      <c r="I19" s="138">
        <f t="shared" si="4"/>
        <v>3</v>
      </c>
      <c r="J19" s="138">
        <f t="shared" si="4"/>
        <v>0</v>
      </c>
      <c r="K19" s="138">
        <f t="shared" si="4"/>
        <v>576</v>
      </c>
      <c r="L19" s="138">
        <f t="shared" si="4"/>
        <v>41</v>
      </c>
      <c r="M19" s="139"/>
      <c r="N19" s="135"/>
      <c r="O19" s="140"/>
      <c r="P19" s="140"/>
      <c r="Q19" s="140"/>
      <c r="R19" s="140"/>
      <c r="S19" s="140"/>
      <c r="T19" s="140"/>
      <c r="U19" s="139"/>
      <c r="V19" s="139"/>
      <c r="W19" s="139"/>
      <c r="X19" s="139"/>
      <c r="Y19" s="139"/>
      <c r="Z19" s="139"/>
      <c r="AA19" s="139"/>
      <c r="AD19" s="23"/>
    </row>
    <row r="20" spans="1:30" ht="20.149999999999999" customHeight="1">
      <c r="B20" s="141"/>
      <c r="C20" s="141"/>
      <c r="D20" s="141"/>
      <c r="E20" s="142"/>
      <c r="F20" s="141"/>
      <c r="G20" s="141"/>
      <c r="H20" s="141"/>
      <c r="I20" s="141"/>
      <c r="J20" s="141"/>
      <c r="K20" s="141"/>
      <c r="L20" s="141"/>
      <c r="M20" s="135"/>
      <c r="N20" s="135"/>
      <c r="O20" s="136"/>
      <c r="P20" s="136"/>
      <c r="Q20" s="136"/>
      <c r="R20" s="136"/>
      <c r="S20" s="136"/>
      <c r="T20" s="136"/>
      <c r="U20" s="135"/>
      <c r="V20" s="135"/>
      <c r="W20" s="135"/>
      <c r="X20" s="135"/>
      <c r="Y20" s="135"/>
      <c r="Z20" s="135"/>
      <c r="AA20" s="135"/>
    </row>
    <row r="21" spans="1:30" ht="20.149999999999999" customHeight="1">
      <c r="A21" s="32" t="s">
        <v>295</v>
      </c>
      <c r="B21" s="33"/>
      <c r="C21" s="34"/>
      <c r="D21" s="35"/>
      <c r="E21" s="33"/>
      <c r="F21" s="35"/>
      <c r="G21" s="33"/>
      <c r="H21" s="34"/>
      <c r="I21" s="33"/>
      <c r="J21" s="34"/>
      <c r="K21" s="34"/>
      <c r="L21" s="35"/>
      <c r="M21" s="135"/>
      <c r="N21" s="135"/>
      <c r="O21" s="136"/>
      <c r="P21" s="136"/>
      <c r="Q21" s="136"/>
      <c r="R21" s="136"/>
      <c r="S21" s="136"/>
      <c r="T21" s="136"/>
      <c r="U21" s="135"/>
      <c r="V21" s="135"/>
      <c r="W21" s="135"/>
      <c r="X21" s="135"/>
      <c r="Y21" s="135"/>
      <c r="Z21" s="135"/>
      <c r="AA21" s="135"/>
    </row>
    <row r="22" spans="1:30" ht="20.149999999999999" customHeight="1">
      <c r="A22" s="28" t="s">
        <v>18</v>
      </c>
      <c r="B22" s="134">
        <v>16</v>
      </c>
      <c r="C22" s="134">
        <v>0</v>
      </c>
      <c r="D22" s="134">
        <v>16</v>
      </c>
      <c r="E22" s="134">
        <v>3950</v>
      </c>
      <c r="F22" s="134">
        <v>0</v>
      </c>
      <c r="G22" s="134">
        <v>63</v>
      </c>
      <c r="H22" s="134">
        <v>25</v>
      </c>
      <c r="I22" s="134">
        <v>0</v>
      </c>
      <c r="J22" s="134">
        <v>0</v>
      </c>
      <c r="K22" s="134">
        <v>63</v>
      </c>
      <c r="L22" s="134">
        <v>3</v>
      </c>
      <c r="M22" s="135"/>
      <c r="N22" s="135"/>
      <c r="O22" s="136"/>
      <c r="P22" s="136"/>
      <c r="Q22" s="136"/>
      <c r="R22" s="136"/>
      <c r="S22" s="136"/>
      <c r="T22" s="136"/>
      <c r="U22" s="135"/>
      <c r="V22" s="135"/>
      <c r="W22" s="135"/>
      <c r="X22" s="135"/>
      <c r="Y22" s="135"/>
      <c r="Z22" s="135"/>
      <c r="AA22" s="135"/>
    </row>
    <row r="23" spans="1:30" ht="20.149999999999999" customHeight="1">
      <c r="A23" s="28" t="s">
        <v>19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5"/>
      <c r="N23" s="135"/>
      <c r="O23" s="136"/>
      <c r="P23" s="136"/>
      <c r="Q23" s="136"/>
      <c r="R23" s="136"/>
      <c r="S23" s="136"/>
      <c r="T23" s="136"/>
      <c r="U23" s="135"/>
      <c r="V23" s="135"/>
      <c r="W23" s="135"/>
      <c r="X23" s="135"/>
      <c r="Y23" s="135"/>
      <c r="Z23" s="135"/>
      <c r="AA23" s="135"/>
    </row>
    <row r="24" spans="1:30" ht="20.149999999999999" customHeight="1">
      <c r="A24" s="28" t="s">
        <v>20</v>
      </c>
      <c r="B24" s="134">
        <v>52</v>
      </c>
      <c r="C24" s="134">
        <v>0</v>
      </c>
      <c r="D24" s="134">
        <v>52</v>
      </c>
      <c r="E24" s="134">
        <v>2573</v>
      </c>
      <c r="F24" s="134">
        <v>0</v>
      </c>
      <c r="G24" s="134">
        <v>134</v>
      </c>
      <c r="H24" s="134">
        <v>71</v>
      </c>
      <c r="I24" s="134">
        <v>1</v>
      </c>
      <c r="J24" s="134">
        <v>5</v>
      </c>
      <c r="K24" s="134">
        <v>128</v>
      </c>
      <c r="L24" s="134">
        <v>10</v>
      </c>
      <c r="M24" s="135"/>
      <c r="N24" s="135"/>
      <c r="O24" s="136"/>
      <c r="P24" s="136"/>
      <c r="Q24" s="136"/>
      <c r="R24" s="136"/>
      <c r="S24" s="136"/>
      <c r="T24" s="136"/>
      <c r="U24" s="135"/>
      <c r="V24" s="135"/>
      <c r="W24" s="135"/>
      <c r="X24" s="135"/>
      <c r="Y24" s="135"/>
      <c r="Z24" s="135"/>
      <c r="AA24" s="135"/>
    </row>
    <row r="25" spans="1:30" ht="20.149999999999999" customHeight="1">
      <c r="A25" s="28" t="s">
        <v>21</v>
      </c>
      <c r="B25" s="134">
        <v>2</v>
      </c>
      <c r="C25" s="134">
        <v>0</v>
      </c>
      <c r="D25" s="134">
        <v>2</v>
      </c>
      <c r="E25" s="134">
        <v>700</v>
      </c>
      <c r="F25" s="134">
        <v>0</v>
      </c>
      <c r="G25" s="134">
        <v>1</v>
      </c>
      <c r="H25" s="134">
        <v>1</v>
      </c>
      <c r="I25" s="134">
        <v>0</v>
      </c>
      <c r="J25" s="134">
        <v>0</v>
      </c>
      <c r="K25" s="134">
        <v>1</v>
      </c>
      <c r="L25" s="134">
        <v>0</v>
      </c>
      <c r="M25" s="135"/>
      <c r="N25" s="135"/>
      <c r="O25" s="136"/>
      <c r="P25" s="136"/>
      <c r="Q25" s="136"/>
      <c r="R25" s="136"/>
      <c r="S25" s="136"/>
      <c r="T25" s="136"/>
      <c r="U25" s="135"/>
      <c r="V25" s="135"/>
      <c r="W25" s="135"/>
      <c r="X25" s="135"/>
      <c r="Y25" s="135"/>
      <c r="Z25" s="135"/>
      <c r="AA25" s="135"/>
    </row>
    <row r="26" spans="1:30" ht="20.149999999999999" customHeight="1">
      <c r="A26" s="31" t="s">
        <v>22</v>
      </c>
      <c r="B26" s="138">
        <f>SUM(B22:B25)</f>
        <v>70</v>
      </c>
      <c r="C26" s="138">
        <f t="shared" ref="C26:D26" si="5">SUM(C22:C25)</f>
        <v>0</v>
      </c>
      <c r="D26" s="138">
        <f t="shared" si="5"/>
        <v>70</v>
      </c>
      <c r="E26" s="246"/>
      <c r="F26" s="246"/>
      <c r="G26" s="138">
        <f>SUM(G22:G25)</f>
        <v>198</v>
      </c>
      <c r="H26" s="138">
        <f t="shared" ref="H26:L26" si="6">SUM(H22:H25)</f>
        <v>97</v>
      </c>
      <c r="I26" s="138">
        <f t="shared" si="6"/>
        <v>1</v>
      </c>
      <c r="J26" s="138">
        <f t="shared" si="6"/>
        <v>5</v>
      </c>
      <c r="K26" s="138">
        <f t="shared" si="6"/>
        <v>192</v>
      </c>
      <c r="L26" s="138">
        <f t="shared" si="6"/>
        <v>13</v>
      </c>
      <c r="M26" s="135"/>
      <c r="N26" s="135"/>
      <c r="O26" s="136"/>
      <c r="P26" s="136"/>
      <c r="Q26" s="136"/>
      <c r="R26" s="136"/>
      <c r="S26" s="136"/>
      <c r="T26" s="136"/>
      <c r="U26" s="135"/>
      <c r="V26" s="135"/>
      <c r="W26" s="135"/>
      <c r="X26" s="135"/>
      <c r="Y26" s="135"/>
      <c r="Z26" s="135"/>
      <c r="AA26" s="135"/>
    </row>
    <row r="27" spans="1:30" ht="20.149999999999999" customHeight="1">
      <c r="B27" s="141"/>
      <c r="C27" s="141"/>
      <c r="D27" s="141"/>
      <c r="E27" s="142"/>
      <c r="F27" s="141"/>
      <c r="G27" s="141"/>
      <c r="H27" s="141"/>
      <c r="I27" s="141"/>
      <c r="J27" s="141"/>
      <c r="K27" s="141"/>
      <c r="L27" s="141"/>
      <c r="M27" s="135"/>
      <c r="N27" s="135"/>
      <c r="O27" s="136"/>
      <c r="P27" s="136"/>
      <c r="Q27" s="136"/>
      <c r="R27" s="136"/>
      <c r="S27" s="136"/>
      <c r="T27" s="136"/>
      <c r="U27" s="135"/>
      <c r="V27" s="135"/>
      <c r="W27" s="135"/>
      <c r="X27" s="135"/>
      <c r="Y27" s="135"/>
      <c r="Z27" s="135"/>
      <c r="AA27" s="135"/>
    </row>
    <row r="28" spans="1:30" s="27" customFormat="1" ht="20.149999999999999" customHeight="1">
      <c r="A28" s="32" t="s">
        <v>265</v>
      </c>
      <c r="B28" s="33"/>
      <c r="C28" s="34"/>
      <c r="D28" s="35"/>
      <c r="E28" s="33"/>
      <c r="F28" s="35"/>
      <c r="G28" s="33"/>
      <c r="H28" s="34"/>
      <c r="I28" s="33"/>
      <c r="J28" s="34"/>
      <c r="K28" s="34"/>
      <c r="L28" s="35"/>
      <c r="N28" s="23"/>
      <c r="AD28" s="23"/>
    </row>
    <row r="29" spans="1:30" ht="20.149999999999999" customHeight="1">
      <c r="A29" s="28" t="s">
        <v>18</v>
      </c>
      <c r="B29" s="134">
        <f>B8+B15+B22</f>
        <v>17672</v>
      </c>
      <c r="C29" s="134">
        <f t="shared" ref="C29:D29" si="7">C8+C15+C22</f>
        <v>535</v>
      </c>
      <c r="D29" s="134">
        <f t="shared" si="7"/>
        <v>18207</v>
      </c>
      <c r="E29" s="134">
        <v>3930</v>
      </c>
      <c r="F29" s="134">
        <v>5468</v>
      </c>
      <c r="G29" s="134">
        <f t="shared" ref="G29:L29" si="8">G8+G15+G22</f>
        <v>75592</v>
      </c>
      <c r="H29" s="134">
        <f t="shared" si="8"/>
        <v>28264</v>
      </c>
      <c r="I29" s="134">
        <f t="shared" si="8"/>
        <v>1752</v>
      </c>
      <c r="J29" s="134">
        <f t="shared" si="8"/>
        <v>3831</v>
      </c>
      <c r="K29" s="134">
        <f t="shared" si="8"/>
        <v>70009</v>
      </c>
      <c r="L29" s="134">
        <f t="shared" si="8"/>
        <v>3547</v>
      </c>
      <c r="M29" s="135"/>
      <c r="N29" s="135"/>
      <c r="O29" s="136"/>
      <c r="P29" s="136"/>
      <c r="Q29" s="137"/>
      <c r="R29" s="136"/>
      <c r="S29" s="136"/>
      <c r="T29" s="136"/>
      <c r="U29" s="135"/>
      <c r="V29" s="135"/>
      <c r="W29" s="135"/>
      <c r="X29" s="135"/>
      <c r="Y29" s="135"/>
      <c r="Z29" s="135"/>
      <c r="AA29" s="135"/>
    </row>
    <row r="30" spans="1:30" ht="20.149999999999999" customHeight="1">
      <c r="A30" s="28" t="s">
        <v>19</v>
      </c>
      <c r="B30" s="134">
        <f t="shared" ref="B30:B32" si="9">B9+B16+B23</f>
        <v>7668</v>
      </c>
      <c r="C30" s="134">
        <f t="shared" ref="C30:D30" si="10">C9+C16+C23</f>
        <v>3070</v>
      </c>
      <c r="D30" s="134">
        <f t="shared" si="10"/>
        <v>10738</v>
      </c>
      <c r="E30" s="134">
        <v>2470</v>
      </c>
      <c r="F30" s="134">
        <v>3699</v>
      </c>
      <c r="G30" s="134">
        <f t="shared" ref="G30:L30" si="11">G9+G16+G23</f>
        <v>44364</v>
      </c>
      <c r="H30" s="134">
        <f t="shared" si="11"/>
        <v>10203</v>
      </c>
      <c r="I30" s="134">
        <f t="shared" si="11"/>
        <v>887</v>
      </c>
      <c r="J30" s="134">
        <f t="shared" si="11"/>
        <v>1685</v>
      </c>
      <c r="K30" s="134">
        <f t="shared" si="11"/>
        <v>41792</v>
      </c>
      <c r="L30" s="134">
        <f t="shared" si="11"/>
        <v>2040</v>
      </c>
      <c r="M30" s="135"/>
      <c r="N30" s="135"/>
      <c r="O30" s="136"/>
      <c r="P30" s="136"/>
      <c r="Q30" s="136"/>
      <c r="R30" s="136"/>
      <c r="S30" s="136"/>
      <c r="T30" s="136"/>
      <c r="U30" s="135"/>
      <c r="V30" s="135"/>
      <c r="W30" s="135"/>
      <c r="X30" s="135"/>
      <c r="Y30" s="135"/>
      <c r="Z30" s="135"/>
      <c r="AA30" s="135"/>
    </row>
    <row r="31" spans="1:30" ht="20.149999999999999" customHeight="1">
      <c r="A31" s="28" t="s">
        <v>20</v>
      </c>
      <c r="B31" s="134">
        <f t="shared" si="9"/>
        <v>34810</v>
      </c>
      <c r="C31" s="134">
        <f t="shared" ref="C31:D31" si="12">C10+C17+C24</f>
        <v>10156</v>
      </c>
      <c r="D31" s="134">
        <f t="shared" si="12"/>
        <v>44966</v>
      </c>
      <c r="E31" s="134">
        <v>2968</v>
      </c>
      <c r="F31" s="134">
        <v>4708</v>
      </c>
      <c r="G31" s="134">
        <f t="shared" ref="G31:L31" si="13">G10+G17+G24</f>
        <v>135479</v>
      </c>
      <c r="H31" s="134">
        <f t="shared" si="13"/>
        <v>74514</v>
      </c>
      <c r="I31" s="134">
        <f t="shared" si="13"/>
        <v>676</v>
      </c>
      <c r="J31" s="134">
        <f t="shared" si="13"/>
        <v>5000</v>
      </c>
      <c r="K31" s="134">
        <f t="shared" si="13"/>
        <v>129803</v>
      </c>
      <c r="L31" s="134">
        <f t="shared" si="13"/>
        <v>9400</v>
      </c>
      <c r="M31" s="135"/>
      <c r="N31" s="135"/>
      <c r="O31" s="136"/>
      <c r="P31" s="136"/>
      <c r="Q31" s="136"/>
      <c r="R31" s="136"/>
      <c r="S31" s="136"/>
      <c r="T31" s="136"/>
      <c r="U31" s="135"/>
      <c r="V31" s="135"/>
      <c r="W31" s="135"/>
      <c r="X31" s="135"/>
      <c r="Y31" s="135"/>
      <c r="Z31" s="135"/>
      <c r="AA31" s="135"/>
    </row>
    <row r="32" spans="1:30" ht="20.149999999999999" customHeight="1">
      <c r="A32" s="28" t="s">
        <v>21</v>
      </c>
      <c r="B32" s="134">
        <f t="shared" si="9"/>
        <v>5512</v>
      </c>
      <c r="C32" s="134">
        <f t="shared" ref="C32:D32" si="14">C11+C18+C25</f>
        <v>112</v>
      </c>
      <c r="D32" s="134">
        <f t="shared" si="14"/>
        <v>5624</v>
      </c>
      <c r="E32" s="134">
        <v>4321</v>
      </c>
      <c r="F32" s="134">
        <v>4063</v>
      </c>
      <c r="G32" s="134">
        <f t="shared" ref="G32:L32" si="15">G11+G18+G25</f>
        <v>15683</v>
      </c>
      <c r="H32" s="134">
        <f t="shared" si="15"/>
        <v>12543</v>
      </c>
      <c r="I32" s="134">
        <f t="shared" si="15"/>
        <v>200</v>
      </c>
      <c r="J32" s="134">
        <f t="shared" si="15"/>
        <v>0</v>
      </c>
      <c r="K32" s="134">
        <f t="shared" si="15"/>
        <v>15483</v>
      </c>
      <c r="L32" s="134">
        <f t="shared" si="15"/>
        <v>1121</v>
      </c>
      <c r="M32" s="135"/>
      <c r="N32" s="135"/>
      <c r="O32" s="136"/>
      <c r="P32" s="136"/>
      <c r="Q32" s="136"/>
      <c r="R32" s="136"/>
      <c r="S32" s="136"/>
      <c r="T32" s="136"/>
      <c r="U32" s="135"/>
      <c r="V32" s="135"/>
      <c r="W32" s="135"/>
      <c r="X32" s="135"/>
      <c r="Y32" s="135"/>
      <c r="Z32" s="135"/>
      <c r="AA32" s="135"/>
    </row>
    <row r="33" spans="1:30" s="24" customFormat="1" ht="20.149999999999999" customHeight="1">
      <c r="A33" s="31" t="s">
        <v>22</v>
      </c>
      <c r="B33" s="138">
        <f>SUM(B29:B32)</f>
        <v>65662</v>
      </c>
      <c r="C33" s="138">
        <f t="shared" ref="C33:D33" si="16">SUM(C29:C32)</f>
        <v>13873</v>
      </c>
      <c r="D33" s="138">
        <f t="shared" si="16"/>
        <v>79535</v>
      </c>
      <c r="E33" s="246"/>
      <c r="F33" s="246"/>
      <c r="G33" s="138">
        <f>SUM(G29:G32)</f>
        <v>271118</v>
      </c>
      <c r="H33" s="138">
        <f t="shared" ref="H33:L33" si="17">SUM(H29:H32)</f>
        <v>125524</v>
      </c>
      <c r="I33" s="138">
        <f t="shared" si="17"/>
        <v>3515</v>
      </c>
      <c r="J33" s="138">
        <f t="shared" si="17"/>
        <v>10516</v>
      </c>
      <c r="K33" s="138">
        <f t="shared" si="17"/>
        <v>257087</v>
      </c>
      <c r="L33" s="138">
        <f t="shared" si="17"/>
        <v>16108</v>
      </c>
      <c r="M33" s="139"/>
      <c r="N33" s="135"/>
      <c r="O33" s="140"/>
      <c r="P33" s="140"/>
      <c r="Q33" s="140"/>
      <c r="R33" s="140"/>
      <c r="S33" s="140"/>
      <c r="T33" s="140"/>
      <c r="U33" s="139"/>
      <c r="V33" s="139"/>
      <c r="W33" s="139"/>
      <c r="X33" s="139"/>
      <c r="Y33" s="139"/>
      <c r="Z33" s="139"/>
      <c r="AA33" s="139"/>
      <c r="AD33" s="23"/>
    </row>
    <row r="34" spans="1:30" ht="20.149999999999999" customHeight="1">
      <c r="B34" s="141"/>
      <c r="C34" s="141"/>
      <c r="D34" s="141"/>
      <c r="E34" s="142"/>
      <c r="F34" s="141"/>
      <c r="G34" s="141"/>
      <c r="H34" s="141"/>
      <c r="I34" s="141"/>
      <c r="J34" s="141"/>
      <c r="K34" s="141"/>
      <c r="L34" s="141"/>
      <c r="M34" s="135"/>
      <c r="N34" s="135"/>
      <c r="O34" s="136"/>
      <c r="P34" s="136"/>
      <c r="Q34" s="136"/>
      <c r="R34" s="136"/>
      <c r="S34" s="136"/>
      <c r="T34" s="136"/>
      <c r="U34" s="135"/>
      <c r="V34" s="135"/>
      <c r="W34" s="135"/>
      <c r="X34" s="135"/>
      <c r="Y34" s="135"/>
      <c r="Z34" s="135"/>
      <c r="AA34" s="135"/>
    </row>
    <row r="35" spans="1:30" ht="20.149999999999999" customHeight="1">
      <c r="A35" s="32" t="s">
        <v>23</v>
      </c>
      <c r="B35" s="143"/>
      <c r="C35" s="144"/>
      <c r="D35" s="145"/>
      <c r="E35" s="143"/>
      <c r="F35" s="145"/>
      <c r="G35" s="143"/>
      <c r="H35" s="144"/>
      <c r="I35" s="143"/>
      <c r="J35" s="144"/>
      <c r="K35" s="144"/>
      <c r="L35" s="145"/>
      <c r="M35" s="135"/>
      <c r="N35" s="135"/>
      <c r="O35" s="136"/>
      <c r="P35" s="146"/>
      <c r="Q35" s="136"/>
      <c r="R35" s="136"/>
      <c r="S35" s="136"/>
      <c r="T35" s="136"/>
      <c r="U35" s="135"/>
      <c r="V35" s="135"/>
      <c r="W35" s="135"/>
      <c r="X35" s="135"/>
      <c r="Y35" s="135"/>
      <c r="Z35" s="135"/>
      <c r="AA35" s="135"/>
    </row>
    <row r="36" spans="1:30" ht="20.149999999999999" customHeight="1">
      <c r="A36" s="28" t="s">
        <v>18</v>
      </c>
      <c r="B36" s="134">
        <v>36299</v>
      </c>
      <c r="C36" s="134">
        <v>1312</v>
      </c>
      <c r="D36" s="134">
        <v>37611</v>
      </c>
      <c r="E36" s="134">
        <v>3653</v>
      </c>
      <c r="F36" s="134">
        <v>5836</v>
      </c>
      <c r="G36" s="134">
        <v>140257</v>
      </c>
      <c r="H36" s="134">
        <v>47978</v>
      </c>
      <c r="I36" s="134">
        <v>2929</v>
      </c>
      <c r="J36" s="134">
        <v>33985</v>
      </c>
      <c r="K36" s="134">
        <v>103343</v>
      </c>
      <c r="L36" s="134">
        <v>7323</v>
      </c>
      <c r="M36" s="135"/>
      <c r="N36" s="135"/>
      <c r="O36" s="136"/>
      <c r="P36" s="147"/>
      <c r="Q36" s="146"/>
      <c r="R36" s="136"/>
      <c r="S36" s="136"/>
      <c r="T36" s="136"/>
      <c r="U36" s="135"/>
      <c r="V36" s="135"/>
      <c r="W36" s="135"/>
      <c r="X36" s="135"/>
      <c r="Y36" s="135"/>
      <c r="Z36" s="135"/>
      <c r="AA36" s="135"/>
    </row>
    <row r="37" spans="1:30" ht="20.149999999999999" customHeight="1">
      <c r="A37" s="28" t="s">
        <v>19</v>
      </c>
      <c r="B37" s="134">
        <v>15889</v>
      </c>
      <c r="C37" s="134">
        <v>4372</v>
      </c>
      <c r="D37" s="134">
        <v>20261</v>
      </c>
      <c r="E37" s="134">
        <v>4108</v>
      </c>
      <c r="F37" s="134">
        <v>4503</v>
      </c>
      <c r="G37" s="134">
        <v>84959</v>
      </c>
      <c r="H37" s="134">
        <v>33984</v>
      </c>
      <c r="I37" s="134">
        <v>2549</v>
      </c>
      <c r="J37" s="134">
        <v>4289</v>
      </c>
      <c r="K37" s="134">
        <v>78121</v>
      </c>
      <c r="L37" s="134">
        <v>3850</v>
      </c>
      <c r="M37" s="135"/>
      <c r="N37" s="136"/>
      <c r="O37" s="136"/>
      <c r="P37" s="136"/>
      <c r="Q37" s="136"/>
      <c r="R37" s="136"/>
      <c r="S37" s="136"/>
      <c r="T37" s="136"/>
      <c r="U37" s="135"/>
      <c r="V37" s="135"/>
      <c r="W37" s="135"/>
      <c r="X37" s="135"/>
      <c r="Y37" s="135"/>
      <c r="Z37" s="135"/>
      <c r="AA37" s="135"/>
    </row>
    <row r="38" spans="1:30" ht="20.149999999999999" customHeight="1">
      <c r="A38" s="28" t="s">
        <v>20</v>
      </c>
      <c r="B38" s="148">
        <v>77546</v>
      </c>
      <c r="C38" s="134">
        <v>26319</v>
      </c>
      <c r="D38" s="134">
        <v>103865</v>
      </c>
      <c r="E38" s="134">
        <v>2425</v>
      </c>
      <c r="F38" s="134">
        <v>4143</v>
      </c>
      <c r="G38" s="134">
        <v>297089</v>
      </c>
      <c r="H38" s="134">
        <v>163398</v>
      </c>
      <c r="I38" s="134">
        <v>594</v>
      </c>
      <c r="J38" s="134">
        <v>35056</v>
      </c>
      <c r="K38" s="134">
        <v>261439</v>
      </c>
      <c r="L38" s="134">
        <v>22089</v>
      </c>
      <c r="M38" s="135"/>
      <c r="N38" s="136"/>
      <c r="O38" s="137"/>
      <c r="P38" s="136"/>
      <c r="Q38" s="136"/>
      <c r="R38" s="136"/>
      <c r="S38" s="136"/>
      <c r="T38" s="136"/>
      <c r="U38" s="135"/>
      <c r="V38" s="135"/>
      <c r="W38" s="135"/>
      <c r="X38" s="135"/>
      <c r="Y38" s="135"/>
      <c r="Z38" s="135"/>
      <c r="AA38" s="135"/>
    </row>
    <row r="39" spans="1:30" ht="20.149999999999999" customHeight="1">
      <c r="A39" s="28" t="s">
        <v>21</v>
      </c>
      <c r="B39" s="134">
        <v>14569</v>
      </c>
      <c r="C39" s="134">
        <v>520</v>
      </c>
      <c r="D39" s="134">
        <v>15089</v>
      </c>
      <c r="E39" s="134">
        <v>2247</v>
      </c>
      <c r="F39" s="134">
        <v>2830</v>
      </c>
      <c r="G39" s="134">
        <v>34208</v>
      </c>
      <c r="H39" s="134">
        <v>27365</v>
      </c>
      <c r="I39" s="148">
        <v>1100</v>
      </c>
      <c r="J39" s="148">
        <v>500</v>
      </c>
      <c r="K39" s="134">
        <v>32608</v>
      </c>
      <c r="L39" s="134">
        <v>3016</v>
      </c>
      <c r="M39" s="135"/>
      <c r="N39" s="136"/>
      <c r="O39" s="149"/>
      <c r="P39" s="136"/>
      <c r="Q39" s="136"/>
      <c r="R39" s="136"/>
      <c r="S39" s="136"/>
      <c r="T39" s="136"/>
      <c r="U39" s="135"/>
      <c r="V39" s="135"/>
      <c r="W39" s="135"/>
      <c r="X39" s="135"/>
      <c r="Y39" s="135"/>
      <c r="Z39" s="135"/>
      <c r="AA39" s="135"/>
    </row>
    <row r="40" spans="1:30" ht="20.149999999999999" customHeight="1">
      <c r="A40" s="31" t="s">
        <v>22</v>
      </c>
      <c r="B40" s="138">
        <f>SUM(B36:B39)</f>
        <v>144303</v>
      </c>
      <c r="C40" s="138">
        <f t="shared" ref="C40" si="18">SUM(C36:C39)</f>
        <v>32523</v>
      </c>
      <c r="D40" s="138">
        <f t="shared" ref="D40" si="19">SUM(D36:D39)</f>
        <v>176826</v>
      </c>
      <c r="E40" s="246"/>
      <c r="F40" s="246"/>
      <c r="G40" s="138">
        <f>SUM(G36:G39)</f>
        <v>556513</v>
      </c>
      <c r="H40" s="138">
        <f t="shared" ref="H40" si="20">SUM(H36:H39)</f>
        <v>272725</v>
      </c>
      <c r="I40" s="138">
        <f t="shared" ref="I40" si="21">SUM(I36:I39)</f>
        <v>7172</v>
      </c>
      <c r="J40" s="138">
        <f t="shared" ref="J40" si="22">SUM(J36:J39)</f>
        <v>73830</v>
      </c>
      <c r="K40" s="138">
        <f t="shared" ref="K40" si="23">SUM(K36:K39)</f>
        <v>475511</v>
      </c>
      <c r="L40" s="138">
        <f t="shared" ref="L40" si="24">SUM(L36:L39)</f>
        <v>36278</v>
      </c>
      <c r="M40" s="135"/>
      <c r="N40" s="136"/>
      <c r="O40" s="136"/>
      <c r="P40" s="136"/>
      <c r="Q40" s="136"/>
      <c r="R40" s="136"/>
      <c r="S40" s="136"/>
      <c r="T40" s="136"/>
      <c r="U40" s="135"/>
      <c r="V40" s="135"/>
      <c r="W40" s="135"/>
      <c r="X40" s="135"/>
      <c r="Y40" s="135"/>
      <c r="Z40" s="135"/>
      <c r="AA40" s="135"/>
    </row>
    <row r="41" spans="1:30" ht="20.149999999999999" customHeight="1"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</row>
    <row r="42" spans="1:30" ht="20.149999999999999" customHeight="1">
      <c r="A42" s="32" t="s">
        <v>24</v>
      </c>
      <c r="B42" s="143"/>
      <c r="C42" s="144"/>
      <c r="D42" s="145"/>
      <c r="E42" s="143"/>
      <c r="F42" s="145"/>
      <c r="G42" s="143"/>
      <c r="H42" s="144"/>
      <c r="I42" s="143"/>
      <c r="J42" s="144"/>
      <c r="K42" s="144"/>
      <c r="L42" s="14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</row>
    <row r="43" spans="1:30" ht="20.149999999999999" customHeight="1">
      <c r="A43" s="28" t="s">
        <v>18</v>
      </c>
      <c r="B43" s="134">
        <v>1577</v>
      </c>
      <c r="C43" s="134">
        <v>157</v>
      </c>
      <c r="D43" s="134">
        <v>1734</v>
      </c>
      <c r="E43" s="134">
        <v>2579</v>
      </c>
      <c r="F43" s="134">
        <v>5429</v>
      </c>
      <c r="G43" s="134">
        <v>4919</v>
      </c>
      <c r="H43" s="134">
        <v>1688</v>
      </c>
      <c r="I43" s="134">
        <v>158</v>
      </c>
      <c r="J43" s="134">
        <v>3053</v>
      </c>
      <c r="K43" s="134">
        <v>1708</v>
      </c>
      <c r="L43" s="134">
        <v>396</v>
      </c>
      <c r="M43" s="155" t="s">
        <v>256</v>
      </c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</row>
    <row r="44" spans="1:30" ht="20.149999999999999" customHeight="1">
      <c r="A44" s="28" t="s">
        <v>19</v>
      </c>
      <c r="B44" s="134">
        <v>994</v>
      </c>
      <c r="C44" s="134">
        <v>218</v>
      </c>
      <c r="D44" s="134">
        <v>1212</v>
      </c>
      <c r="E44" s="134">
        <v>2130</v>
      </c>
      <c r="F44" s="134">
        <v>2513</v>
      </c>
      <c r="G44" s="134">
        <v>2665</v>
      </c>
      <c r="H44" s="134">
        <v>933</v>
      </c>
      <c r="I44" s="134">
        <v>80</v>
      </c>
      <c r="J44" s="134">
        <v>133</v>
      </c>
      <c r="K44" s="134">
        <v>2452</v>
      </c>
      <c r="L44" s="134">
        <v>158</v>
      </c>
      <c r="M44" s="155" t="s">
        <v>243</v>
      </c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</row>
    <row r="45" spans="1:30" ht="20.149999999999999" customHeight="1">
      <c r="A45" s="28" t="s">
        <v>20</v>
      </c>
      <c r="B45" s="134">
        <v>1701</v>
      </c>
      <c r="C45" s="134">
        <v>631</v>
      </c>
      <c r="D45" s="134">
        <v>2332</v>
      </c>
      <c r="E45" s="134">
        <v>2251</v>
      </c>
      <c r="F45" s="134">
        <v>5037</v>
      </c>
      <c r="G45" s="134">
        <v>7007</v>
      </c>
      <c r="H45" s="134">
        <v>3504</v>
      </c>
      <c r="I45" s="134">
        <v>147</v>
      </c>
      <c r="J45" s="134">
        <v>210</v>
      </c>
      <c r="K45" s="134">
        <v>6650</v>
      </c>
      <c r="L45" s="134">
        <v>562</v>
      </c>
      <c r="M45" s="155" t="s">
        <v>256</v>
      </c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</row>
    <row r="46" spans="1:30" ht="20.149999999999999" customHeight="1">
      <c r="A46" s="28" t="s">
        <v>21</v>
      </c>
      <c r="B46" s="134">
        <v>749</v>
      </c>
      <c r="C46" s="134">
        <v>100</v>
      </c>
      <c r="D46" s="134">
        <v>849</v>
      </c>
      <c r="E46" s="134">
        <v>557</v>
      </c>
      <c r="F46" s="134">
        <v>2000</v>
      </c>
      <c r="G46" s="134">
        <v>617</v>
      </c>
      <c r="H46" s="134">
        <v>490</v>
      </c>
      <c r="I46" s="134">
        <v>150</v>
      </c>
      <c r="J46" s="134">
        <v>150</v>
      </c>
      <c r="K46" s="134">
        <v>317</v>
      </c>
      <c r="L46" s="134">
        <v>324</v>
      </c>
      <c r="M46" s="155" t="s">
        <v>243</v>
      </c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</row>
    <row r="47" spans="1:30" ht="20.149999999999999" customHeight="1">
      <c r="A47" s="29" t="s">
        <v>22</v>
      </c>
      <c r="B47" s="138">
        <f>SUM(B43:B46)</f>
        <v>5021</v>
      </c>
      <c r="C47" s="138">
        <f t="shared" ref="C47" si="25">SUM(C43:C46)</f>
        <v>1106</v>
      </c>
      <c r="D47" s="138">
        <f t="shared" ref="D47" si="26">SUM(D43:D46)</f>
        <v>6127</v>
      </c>
      <c r="E47" s="246"/>
      <c r="F47" s="246"/>
      <c r="G47" s="138">
        <f>SUM(G43:G46)</f>
        <v>15208</v>
      </c>
      <c r="H47" s="138">
        <f t="shared" ref="H47" si="27">SUM(H43:H46)</f>
        <v>6615</v>
      </c>
      <c r="I47" s="138">
        <f t="shared" ref="I47" si="28">SUM(I43:I46)</f>
        <v>535</v>
      </c>
      <c r="J47" s="138">
        <f t="shared" ref="J47" si="29">SUM(J43:J46)</f>
        <v>3546</v>
      </c>
      <c r="K47" s="138">
        <f t="shared" ref="K47" si="30">SUM(K43:K46)</f>
        <v>11127</v>
      </c>
      <c r="L47" s="138">
        <f t="shared" ref="L47" si="31">SUM(L43:L46)</f>
        <v>1440</v>
      </c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</row>
    <row r="48" spans="1:30" ht="20.149999999999999" customHeight="1"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</row>
    <row r="49" spans="1:30" ht="20.149999999999999" customHeight="1">
      <c r="A49" s="32" t="s">
        <v>25</v>
      </c>
      <c r="B49" s="143"/>
      <c r="C49" s="144"/>
      <c r="D49" s="145"/>
      <c r="E49" s="143"/>
      <c r="F49" s="145"/>
      <c r="G49" s="143"/>
      <c r="H49" s="144"/>
      <c r="I49" s="143"/>
      <c r="J49" s="144"/>
      <c r="K49" s="144"/>
      <c r="L49" s="14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</row>
    <row r="50" spans="1:30" ht="20.149999999999999" customHeight="1">
      <c r="A50" s="28" t="s">
        <v>18</v>
      </c>
      <c r="B50" s="134">
        <v>22</v>
      </c>
      <c r="C50" s="134">
        <v>0</v>
      </c>
      <c r="D50" s="134">
        <v>22</v>
      </c>
      <c r="E50" s="134">
        <v>3478</v>
      </c>
      <c r="F50" s="134">
        <v>0</v>
      </c>
      <c r="G50" s="134">
        <v>77</v>
      </c>
      <c r="H50" s="134">
        <v>24</v>
      </c>
      <c r="I50" s="134">
        <v>2</v>
      </c>
      <c r="J50" s="134">
        <v>0</v>
      </c>
      <c r="K50" s="134">
        <v>75</v>
      </c>
      <c r="L50" s="134">
        <v>6</v>
      </c>
      <c r="M50" s="155" t="s">
        <v>243</v>
      </c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</row>
    <row r="51" spans="1:30" ht="20.149999999999999" customHeight="1">
      <c r="A51" s="28" t="s">
        <v>19</v>
      </c>
      <c r="B51" s="134">
        <v>347</v>
      </c>
      <c r="C51" s="134">
        <v>203</v>
      </c>
      <c r="D51" s="134">
        <v>550</v>
      </c>
      <c r="E51" s="134">
        <v>2492</v>
      </c>
      <c r="F51" s="134">
        <v>3500</v>
      </c>
      <c r="G51" s="134">
        <v>1575</v>
      </c>
      <c r="H51" s="134">
        <v>630</v>
      </c>
      <c r="I51" s="134">
        <v>126</v>
      </c>
      <c r="J51" s="134">
        <v>55</v>
      </c>
      <c r="K51" s="134">
        <v>1394</v>
      </c>
      <c r="L51" s="134">
        <v>110</v>
      </c>
      <c r="M51" s="155" t="s">
        <v>243</v>
      </c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</row>
    <row r="52" spans="1:30" ht="20.149999999999999" customHeight="1">
      <c r="A52" s="28" t="s">
        <v>20</v>
      </c>
      <c r="B52" s="134">
        <v>369</v>
      </c>
      <c r="C52" s="134">
        <v>95</v>
      </c>
      <c r="D52" s="134">
        <v>464</v>
      </c>
      <c r="E52" s="134">
        <v>1763</v>
      </c>
      <c r="F52" s="134">
        <v>4966</v>
      </c>
      <c r="G52" s="134">
        <v>1122</v>
      </c>
      <c r="H52" s="134">
        <v>617</v>
      </c>
      <c r="I52" s="134">
        <v>381</v>
      </c>
      <c r="J52" s="134">
        <v>45</v>
      </c>
      <c r="K52" s="134">
        <v>696</v>
      </c>
      <c r="L52" s="134">
        <v>115</v>
      </c>
      <c r="M52" s="155" t="s">
        <v>243</v>
      </c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</row>
    <row r="53" spans="1:30" ht="20.149999999999999" customHeight="1">
      <c r="A53" s="28" t="s">
        <v>21</v>
      </c>
      <c r="B53" s="134">
        <v>6</v>
      </c>
      <c r="C53" s="134">
        <v>0</v>
      </c>
      <c r="D53" s="134">
        <v>6</v>
      </c>
      <c r="E53" s="134">
        <v>500</v>
      </c>
      <c r="F53" s="134">
        <v>0</v>
      </c>
      <c r="G53" s="134">
        <v>3</v>
      </c>
      <c r="H53" s="134">
        <v>0</v>
      </c>
      <c r="I53" s="134">
        <v>0</v>
      </c>
      <c r="J53" s="134">
        <v>0</v>
      </c>
      <c r="K53" s="134">
        <v>3</v>
      </c>
      <c r="L53" s="134">
        <v>1</v>
      </c>
      <c r="M53" s="155" t="s">
        <v>243</v>
      </c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</row>
    <row r="54" spans="1:30" s="24" customFormat="1" ht="20.149999999999999" customHeight="1">
      <c r="A54" s="31" t="s">
        <v>22</v>
      </c>
      <c r="B54" s="138">
        <f>SUM(B50:B53)</f>
        <v>744</v>
      </c>
      <c r="C54" s="138">
        <f t="shared" ref="C54" si="32">SUM(C50:C53)</f>
        <v>298</v>
      </c>
      <c r="D54" s="138">
        <f t="shared" ref="D54" si="33">SUM(D50:D53)</f>
        <v>1042</v>
      </c>
      <c r="E54" s="246"/>
      <c r="F54" s="246"/>
      <c r="G54" s="138">
        <f>SUM(G50:G53)</f>
        <v>2777</v>
      </c>
      <c r="H54" s="138">
        <f t="shared" ref="H54" si="34">SUM(H50:H53)</f>
        <v>1271</v>
      </c>
      <c r="I54" s="138">
        <f t="shared" ref="I54" si="35">SUM(I50:I53)</f>
        <v>509</v>
      </c>
      <c r="J54" s="138">
        <f t="shared" ref="J54" si="36">SUM(J50:J53)</f>
        <v>100</v>
      </c>
      <c r="K54" s="138">
        <f t="shared" ref="K54" si="37">SUM(K50:K53)</f>
        <v>2168</v>
      </c>
      <c r="L54" s="138">
        <f t="shared" ref="L54" si="38">SUM(L50:L53)</f>
        <v>232</v>
      </c>
      <c r="M54" s="139"/>
      <c r="N54" s="135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D54" s="23"/>
    </row>
    <row r="55" spans="1:30" ht="20.149999999999999" customHeight="1"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</row>
    <row r="56" spans="1:30" ht="20.149999999999999" customHeight="1">
      <c r="A56" s="32" t="s">
        <v>27</v>
      </c>
      <c r="B56" s="143"/>
      <c r="C56" s="144"/>
      <c r="D56" s="145"/>
      <c r="E56" s="143"/>
      <c r="F56" s="145"/>
      <c r="G56" s="143"/>
      <c r="H56" s="144"/>
      <c r="I56" s="143"/>
      <c r="J56" s="144"/>
      <c r="K56" s="144"/>
      <c r="L56" s="14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</row>
    <row r="57" spans="1:30" ht="20.149999999999999" customHeight="1">
      <c r="A57" s="28" t="s">
        <v>18</v>
      </c>
      <c r="B57" s="134">
        <v>299</v>
      </c>
      <c r="C57" s="134">
        <v>40</v>
      </c>
      <c r="D57" s="134">
        <v>339</v>
      </c>
      <c r="E57" s="134">
        <v>3001</v>
      </c>
      <c r="F57" s="134">
        <v>5400</v>
      </c>
      <c r="G57" s="134">
        <v>1113</v>
      </c>
      <c r="H57" s="134">
        <v>39</v>
      </c>
      <c r="I57" s="134">
        <v>42</v>
      </c>
      <c r="J57" s="134">
        <v>555</v>
      </c>
      <c r="K57" s="134">
        <v>516</v>
      </c>
      <c r="L57" s="134">
        <v>84</v>
      </c>
      <c r="M57" s="155" t="s">
        <v>243</v>
      </c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</row>
    <row r="58" spans="1:30" ht="20.149999999999999" customHeight="1">
      <c r="A58" s="28" t="s">
        <v>19</v>
      </c>
      <c r="B58" s="134">
        <v>300</v>
      </c>
      <c r="C58" s="134">
        <v>86</v>
      </c>
      <c r="D58" s="134">
        <v>386</v>
      </c>
      <c r="E58" s="134">
        <v>1920</v>
      </c>
      <c r="F58" s="134">
        <v>3473</v>
      </c>
      <c r="G58" s="134">
        <v>875</v>
      </c>
      <c r="H58" s="134">
        <v>393</v>
      </c>
      <c r="I58" s="134">
        <v>26</v>
      </c>
      <c r="J58" s="134">
        <v>104</v>
      </c>
      <c r="K58" s="134">
        <v>745</v>
      </c>
      <c r="L58" s="134">
        <v>77</v>
      </c>
      <c r="M58" s="155" t="s">
        <v>243</v>
      </c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</row>
    <row r="59" spans="1:30" ht="20.149999999999999" customHeight="1">
      <c r="A59" s="28" t="s">
        <v>20</v>
      </c>
      <c r="B59" s="134">
        <v>2458</v>
      </c>
      <c r="C59" s="134">
        <v>1049</v>
      </c>
      <c r="D59" s="134">
        <v>3507</v>
      </c>
      <c r="E59" s="134">
        <v>2371</v>
      </c>
      <c r="F59" s="134">
        <v>3798</v>
      </c>
      <c r="G59" s="134">
        <v>9812</v>
      </c>
      <c r="H59" s="134">
        <v>5887</v>
      </c>
      <c r="I59" s="134">
        <v>0</v>
      </c>
      <c r="J59" s="134">
        <v>392</v>
      </c>
      <c r="K59" s="134">
        <v>9420</v>
      </c>
      <c r="L59" s="134">
        <v>894</v>
      </c>
      <c r="M59" s="155" t="s">
        <v>243</v>
      </c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</row>
    <row r="60" spans="1:30" ht="20.149999999999999" customHeight="1">
      <c r="A60" s="28" t="s">
        <v>21</v>
      </c>
      <c r="B60" s="134">
        <v>332</v>
      </c>
      <c r="C60" s="134">
        <v>27</v>
      </c>
      <c r="D60" s="134">
        <v>359</v>
      </c>
      <c r="E60" s="134">
        <v>303</v>
      </c>
      <c r="F60" s="134">
        <v>3000</v>
      </c>
      <c r="G60" s="134">
        <v>182</v>
      </c>
      <c r="H60" s="134">
        <v>0</v>
      </c>
      <c r="I60" s="134">
        <v>15</v>
      </c>
      <c r="J60" s="134">
        <v>0</v>
      </c>
      <c r="K60" s="134">
        <v>167</v>
      </c>
      <c r="L60" s="134">
        <v>71</v>
      </c>
      <c r="M60" s="155" t="s">
        <v>243</v>
      </c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</row>
    <row r="61" spans="1:30" ht="20.149999999999999" customHeight="1">
      <c r="A61" s="29" t="s">
        <v>22</v>
      </c>
      <c r="B61" s="138">
        <f>SUM(B57:B60)</f>
        <v>3389</v>
      </c>
      <c r="C61" s="138">
        <f t="shared" ref="C61" si="39">SUM(C57:C60)</f>
        <v>1202</v>
      </c>
      <c r="D61" s="138">
        <f t="shared" ref="D61" si="40">SUM(D57:D60)</f>
        <v>4591</v>
      </c>
      <c r="E61" s="246"/>
      <c r="F61" s="246"/>
      <c r="G61" s="138">
        <f>SUM(G57:G60)</f>
        <v>11982</v>
      </c>
      <c r="H61" s="138">
        <f t="shared" ref="H61" si="41">SUM(H57:H60)</f>
        <v>6319</v>
      </c>
      <c r="I61" s="138">
        <f t="shared" ref="I61" si="42">SUM(I57:I60)</f>
        <v>83</v>
      </c>
      <c r="J61" s="138">
        <f t="shared" ref="J61" si="43">SUM(J57:J60)</f>
        <v>1051</v>
      </c>
      <c r="K61" s="138">
        <f t="shared" ref="K61" si="44">SUM(K57:K60)</f>
        <v>10848</v>
      </c>
      <c r="L61" s="138">
        <f t="shared" ref="L61" si="45">SUM(L57:L60)</f>
        <v>1126</v>
      </c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</row>
    <row r="62" spans="1:30" ht="20.149999999999999" customHeight="1"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</row>
    <row r="63" spans="1:30" ht="20.149999999999999" customHeight="1">
      <c r="A63" s="252" t="s">
        <v>258</v>
      </c>
      <c r="B63" s="253"/>
      <c r="C63" s="144"/>
      <c r="D63" s="145"/>
      <c r="E63" s="143"/>
      <c r="F63" s="145"/>
      <c r="G63" s="143"/>
      <c r="H63" s="144"/>
      <c r="I63" s="143"/>
      <c r="J63" s="144"/>
      <c r="K63" s="144"/>
      <c r="L63" s="14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</row>
    <row r="64" spans="1:30" ht="20.149999999999999" customHeight="1">
      <c r="A64" s="28" t="s">
        <v>18</v>
      </c>
      <c r="B64" s="134">
        <v>11</v>
      </c>
      <c r="C64" s="134">
        <v>0</v>
      </c>
      <c r="D64" s="134">
        <v>11</v>
      </c>
      <c r="E64" s="134">
        <v>3690</v>
      </c>
      <c r="F64" s="134">
        <v>0</v>
      </c>
      <c r="G64" s="134">
        <v>41</v>
      </c>
      <c r="H64" s="134">
        <v>13</v>
      </c>
      <c r="I64" s="134">
        <v>0</v>
      </c>
      <c r="J64" s="134">
        <v>41</v>
      </c>
      <c r="K64" s="134">
        <v>0</v>
      </c>
      <c r="L64" s="134">
        <v>3</v>
      </c>
      <c r="M64" s="155" t="s">
        <v>243</v>
      </c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</row>
    <row r="65" spans="1:27" ht="20.149999999999999" customHeight="1">
      <c r="A65" s="28" t="s">
        <v>19</v>
      </c>
      <c r="B65" s="134">
        <v>0</v>
      </c>
      <c r="C65" s="134">
        <v>0</v>
      </c>
      <c r="D65" s="134">
        <v>0</v>
      </c>
      <c r="E65" s="134">
        <v>0</v>
      </c>
      <c r="F65" s="134">
        <v>0</v>
      </c>
      <c r="G65" s="134">
        <v>0</v>
      </c>
      <c r="H65" s="134">
        <v>0</v>
      </c>
      <c r="I65" s="134">
        <v>0</v>
      </c>
      <c r="J65" s="134">
        <v>0</v>
      </c>
      <c r="K65" s="134">
        <v>0</v>
      </c>
      <c r="L65" s="134">
        <v>0</v>
      </c>
      <c r="M65" s="155" t="s">
        <v>243</v>
      </c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</row>
    <row r="66" spans="1:27" ht="20.149999999999999" customHeight="1">
      <c r="A66" s="28" t="s">
        <v>20</v>
      </c>
      <c r="B66" s="134">
        <v>0</v>
      </c>
      <c r="C66" s="134">
        <v>0</v>
      </c>
      <c r="D66" s="134">
        <v>0</v>
      </c>
      <c r="E66" s="134">
        <v>0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55" t="s">
        <v>256</v>
      </c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</row>
    <row r="67" spans="1:27" ht="20.149999999999999" customHeight="1">
      <c r="A67" s="28" t="s">
        <v>21</v>
      </c>
      <c r="B67" s="134">
        <v>1</v>
      </c>
      <c r="C67" s="134">
        <v>10</v>
      </c>
      <c r="D67" s="134">
        <v>11</v>
      </c>
      <c r="E67" s="134">
        <v>400</v>
      </c>
      <c r="F67" s="134">
        <v>2500</v>
      </c>
      <c r="G67" s="134">
        <v>25</v>
      </c>
      <c r="H67" s="134">
        <v>0</v>
      </c>
      <c r="I67" s="134">
        <v>0</v>
      </c>
      <c r="J67" s="134">
        <v>25</v>
      </c>
      <c r="K67" s="134">
        <v>0</v>
      </c>
      <c r="L67" s="134">
        <v>14</v>
      </c>
      <c r="M67" s="155" t="s">
        <v>243</v>
      </c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</row>
    <row r="68" spans="1:27" ht="20.149999999999999" customHeight="1">
      <c r="A68" s="29" t="s">
        <v>22</v>
      </c>
      <c r="B68" s="138">
        <f>SUM(B64:B67)</f>
        <v>12</v>
      </c>
      <c r="C68" s="138">
        <f t="shared" ref="C68" si="46">SUM(C64:C67)</f>
        <v>10</v>
      </c>
      <c r="D68" s="138">
        <f t="shared" ref="D68" si="47">SUM(D64:D67)</f>
        <v>22</v>
      </c>
      <c r="E68" s="246"/>
      <c r="F68" s="246"/>
      <c r="G68" s="138">
        <f>SUM(G64:G67)</f>
        <v>66</v>
      </c>
      <c r="H68" s="138">
        <f t="shared" ref="H68" si="48">SUM(H64:H67)</f>
        <v>13</v>
      </c>
      <c r="I68" s="138">
        <f t="shared" ref="I68" si="49">SUM(I64:I67)</f>
        <v>0</v>
      </c>
      <c r="J68" s="138">
        <f t="shared" ref="J68" si="50">SUM(J64:J67)</f>
        <v>66</v>
      </c>
      <c r="K68" s="138">
        <f t="shared" ref="K68" si="51">SUM(K64:K67)</f>
        <v>0</v>
      </c>
      <c r="L68" s="138">
        <f t="shared" ref="L68" si="52">SUM(L64:L67)</f>
        <v>17</v>
      </c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</row>
    <row r="69" spans="1:27" ht="20.149999999999999" customHeight="1"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</row>
    <row r="70" spans="1:27" ht="20.149999999999999" customHeight="1">
      <c r="A70" s="32" t="s">
        <v>28</v>
      </c>
      <c r="B70" s="143"/>
      <c r="C70" s="144"/>
      <c r="D70" s="145"/>
      <c r="E70" s="143"/>
      <c r="F70" s="145"/>
      <c r="G70" s="143"/>
      <c r="H70" s="144"/>
      <c r="I70" s="143"/>
      <c r="J70" s="144"/>
      <c r="K70" s="144"/>
      <c r="L70" s="14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</row>
    <row r="71" spans="1:27" ht="20.149999999999999" customHeight="1">
      <c r="A71" s="28" t="s">
        <v>18</v>
      </c>
      <c r="B71" s="134">
        <v>0</v>
      </c>
      <c r="C71" s="134">
        <v>0</v>
      </c>
      <c r="D71" s="134">
        <v>0</v>
      </c>
      <c r="E71" s="134">
        <v>0</v>
      </c>
      <c r="F71" s="134">
        <v>0</v>
      </c>
      <c r="G71" s="134">
        <v>0</v>
      </c>
      <c r="H71" s="134">
        <v>0</v>
      </c>
      <c r="I71" s="134">
        <v>0</v>
      </c>
      <c r="J71" s="134">
        <v>0</v>
      </c>
      <c r="K71" s="134">
        <v>0</v>
      </c>
      <c r="L71" s="134">
        <v>0</v>
      </c>
      <c r="M71" s="155" t="s">
        <v>243</v>
      </c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</row>
    <row r="72" spans="1:27" ht="20.149999999999999" customHeight="1">
      <c r="A72" s="28" t="s">
        <v>19</v>
      </c>
      <c r="B72" s="134">
        <v>0</v>
      </c>
      <c r="C72" s="134">
        <v>1088</v>
      </c>
      <c r="D72" s="134">
        <v>1088</v>
      </c>
      <c r="E72" s="134">
        <v>0</v>
      </c>
      <c r="F72" s="134">
        <v>5539</v>
      </c>
      <c r="G72" s="134">
        <v>6026</v>
      </c>
      <c r="H72" s="134">
        <v>2410</v>
      </c>
      <c r="I72" s="134">
        <v>0</v>
      </c>
      <c r="J72" s="134">
        <v>0</v>
      </c>
      <c r="K72" s="134">
        <v>6026</v>
      </c>
      <c r="L72" s="134">
        <v>217</v>
      </c>
      <c r="M72" s="155" t="s">
        <v>243</v>
      </c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</row>
    <row r="73" spans="1:27" ht="20.149999999999999" customHeight="1">
      <c r="A73" s="28" t="s">
        <v>20</v>
      </c>
      <c r="B73" s="134">
        <v>0</v>
      </c>
      <c r="C73" s="134">
        <v>36</v>
      </c>
      <c r="D73" s="134">
        <v>36</v>
      </c>
      <c r="E73" s="134">
        <v>0</v>
      </c>
      <c r="F73" s="134">
        <v>7720</v>
      </c>
      <c r="G73" s="134">
        <v>278</v>
      </c>
      <c r="H73" s="134">
        <v>153</v>
      </c>
      <c r="I73" s="134">
        <v>0</v>
      </c>
      <c r="J73" s="134">
        <v>0</v>
      </c>
      <c r="K73" s="134">
        <v>278</v>
      </c>
      <c r="L73" s="134">
        <v>7</v>
      </c>
      <c r="M73" s="155" t="s">
        <v>256</v>
      </c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</row>
    <row r="74" spans="1:27" ht="20.149999999999999" customHeight="1">
      <c r="A74" s="28" t="s">
        <v>21</v>
      </c>
      <c r="B74" s="134">
        <v>0</v>
      </c>
      <c r="C74" s="134">
        <v>19783</v>
      </c>
      <c r="D74" s="134">
        <v>19783</v>
      </c>
      <c r="E74" s="134">
        <v>0</v>
      </c>
      <c r="F74" s="134">
        <v>7278</v>
      </c>
      <c r="G74" s="134">
        <v>143981</v>
      </c>
      <c r="H74" s="134">
        <v>0</v>
      </c>
      <c r="I74" s="134">
        <v>1439</v>
      </c>
      <c r="J74" s="134">
        <v>0</v>
      </c>
      <c r="K74" s="134">
        <v>142542</v>
      </c>
      <c r="L74" s="134">
        <v>3956</v>
      </c>
      <c r="M74" s="155" t="s">
        <v>243</v>
      </c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</row>
    <row r="75" spans="1:27" ht="20.149999999999999" customHeight="1">
      <c r="A75" s="29" t="s">
        <v>22</v>
      </c>
      <c r="B75" s="138">
        <f>SUM(B71:B74)</f>
        <v>0</v>
      </c>
      <c r="C75" s="138">
        <f t="shared" ref="C75" si="53">SUM(C71:C74)</f>
        <v>20907</v>
      </c>
      <c r="D75" s="138">
        <f t="shared" ref="D75" si="54">SUM(D71:D74)</f>
        <v>20907</v>
      </c>
      <c r="E75" s="246"/>
      <c r="F75" s="246"/>
      <c r="G75" s="138">
        <f>SUM(G71:G74)</f>
        <v>150285</v>
      </c>
      <c r="H75" s="138">
        <f t="shared" ref="H75" si="55">SUM(H71:H74)</f>
        <v>2563</v>
      </c>
      <c r="I75" s="138">
        <f t="shared" ref="I75" si="56">SUM(I71:I74)</f>
        <v>1439</v>
      </c>
      <c r="J75" s="138">
        <f t="shared" ref="J75" si="57">SUM(J71:J74)</f>
        <v>0</v>
      </c>
      <c r="K75" s="138">
        <f t="shared" ref="K75" si="58">SUM(K71:K74)</f>
        <v>148846</v>
      </c>
      <c r="L75" s="138">
        <f t="shared" ref="L75" si="59">SUM(L71:L74)</f>
        <v>4180</v>
      </c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</row>
    <row r="76" spans="1:27" ht="20.149999999999999" customHeight="1"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</row>
    <row r="77" spans="1:27" ht="20.149999999999999" customHeight="1">
      <c r="A77" s="32" t="s">
        <v>29</v>
      </c>
      <c r="B77" s="143"/>
      <c r="C77" s="144"/>
      <c r="D77" s="145"/>
      <c r="E77" s="143"/>
      <c r="F77" s="145"/>
      <c r="G77" s="143"/>
      <c r="H77" s="144"/>
      <c r="I77" s="143"/>
      <c r="J77" s="144"/>
      <c r="K77" s="144"/>
      <c r="L77" s="14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</row>
    <row r="78" spans="1:27" ht="20.149999999999999" customHeight="1">
      <c r="A78" s="28" t="s">
        <v>18</v>
      </c>
      <c r="B78" s="134">
        <v>159</v>
      </c>
      <c r="C78" s="134">
        <v>37</v>
      </c>
      <c r="D78" s="134">
        <v>196</v>
      </c>
      <c r="E78" s="134">
        <v>4991</v>
      </c>
      <c r="F78" s="134">
        <v>10405</v>
      </c>
      <c r="G78" s="134">
        <v>1179</v>
      </c>
      <c r="H78" s="134">
        <v>0</v>
      </c>
      <c r="I78" s="134">
        <v>0</v>
      </c>
      <c r="J78" s="134">
        <v>223</v>
      </c>
      <c r="K78" s="134">
        <v>956</v>
      </c>
      <c r="L78" s="134">
        <v>4</v>
      </c>
      <c r="M78" s="155" t="s">
        <v>243</v>
      </c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</row>
    <row r="79" spans="1:27" ht="20.149999999999999" customHeight="1">
      <c r="A79" s="28" t="s">
        <v>19</v>
      </c>
      <c r="B79" s="134">
        <v>1018</v>
      </c>
      <c r="C79" s="134">
        <v>4894</v>
      </c>
      <c r="D79" s="134">
        <v>5912</v>
      </c>
      <c r="E79" s="134">
        <v>5331</v>
      </c>
      <c r="F79" s="134">
        <v>11612</v>
      </c>
      <c r="G79" s="134">
        <v>62256</v>
      </c>
      <c r="H79" s="134">
        <v>0</v>
      </c>
      <c r="I79" s="134">
        <v>0</v>
      </c>
      <c r="J79" s="134">
        <v>9338</v>
      </c>
      <c r="K79" s="134">
        <v>52918</v>
      </c>
      <c r="L79" s="134">
        <v>1064</v>
      </c>
      <c r="M79" s="155" t="s">
        <v>256</v>
      </c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</row>
    <row r="80" spans="1:27" ht="20.149999999999999" customHeight="1">
      <c r="A80" s="28" t="s">
        <v>20</v>
      </c>
      <c r="B80" s="134">
        <v>160</v>
      </c>
      <c r="C80" s="134">
        <v>33747</v>
      </c>
      <c r="D80" s="134">
        <v>33907</v>
      </c>
      <c r="E80" s="134">
        <v>4377</v>
      </c>
      <c r="F80" s="134">
        <v>7981</v>
      </c>
      <c r="G80" s="134">
        <v>270035</v>
      </c>
      <c r="H80" s="134">
        <v>162021</v>
      </c>
      <c r="I80" s="134">
        <v>0</v>
      </c>
      <c r="J80" s="134">
        <v>37805</v>
      </c>
      <c r="K80" s="134">
        <v>232230</v>
      </c>
      <c r="L80" s="134">
        <v>880</v>
      </c>
      <c r="M80" s="155" t="s">
        <v>256</v>
      </c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</row>
    <row r="81" spans="1:27" ht="20.149999999999999" customHeight="1">
      <c r="A81" s="28" t="s">
        <v>21</v>
      </c>
      <c r="B81" s="134">
        <v>1</v>
      </c>
      <c r="C81" s="134">
        <v>83</v>
      </c>
      <c r="D81" s="134">
        <v>84</v>
      </c>
      <c r="E81" s="134">
        <v>4000</v>
      </c>
      <c r="F81" s="134">
        <v>9000</v>
      </c>
      <c r="G81" s="134">
        <v>751</v>
      </c>
      <c r="H81" s="134">
        <v>0</v>
      </c>
      <c r="I81" s="134">
        <v>0</v>
      </c>
      <c r="J81" s="134">
        <v>120</v>
      </c>
      <c r="K81" s="134">
        <v>631</v>
      </c>
      <c r="L81" s="134">
        <v>14</v>
      </c>
      <c r="M81" s="155" t="s">
        <v>256</v>
      </c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</row>
    <row r="82" spans="1:27" ht="20.149999999999999" customHeight="1">
      <c r="A82" s="29" t="s">
        <v>22</v>
      </c>
      <c r="B82" s="138">
        <f>SUM(B78:B81)</f>
        <v>1338</v>
      </c>
      <c r="C82" s="138">
        <f t="shared" ref="C82" si="60">SUM(C78:C81)</f>
        <v>38761</v>
      </c>
      <c r="D82" s="138">
        <f t="shared" ref="D82" si="61">SUM(D78:D81)</f>
        <v>40099</v>
      </c>
      <c r="E82" s="246"/>
      <c r="F82" s="246"/>
      <c r="G82" s="138">
        <f>SUM(G78:G81)</f>
        <v>334221</v>
      </c>
      <c r="H82" s="138">
        <f t="shared" ref="H82" si="62">SUM(H78:H81)</f>
        <v>162021</v>
      </c>
      <c r="I82" s="138">
        <f t="shared" ref="I82" si="63">SUM(I78:I81)</f>
        <v>0</v>
      </c>
      <c r="J82" s="138">
        <f t="shared" ref="J82" si="64">SUM(J78:J81)</f>
        <v>47486</v>
      </c>
      <c r="K82" s="138">
        <f t="shared" ref="K82" si="65">SUM(K78:K81)</f>
        <v>286735</v>
      </c>
      <c r="L82" s="138">
        <f t="shared" ref="L82" si="66">SUM(L78:L81)</f>
        <v>1962</v>
      </c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</row>
    <row r="83" spans="1:27" ht="20.149999999999999" customHeight="1"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</row>
    <row r="84" spans="1:27" ht="20.149999999999999" customHeight="1">
      <c r="A84" s="32" t="s">
        <v>30</v>
      </c>
      <c r="B84" s="143"/>
      <c r="C84" s="144"/>
      <c r="D84" s="145"/>
      <c r="E84" s="143"/>
      <c r="F84" s="145"/>
      <c r="G84" s="143"/>
      <c r="H84" s="144"/>
      <c r="I84" s="143"/>
      <c r="J84" s="144"/>
      <c r="K84" s="144"/>
      <c r="L84" s="14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</row>
    <row r="85" spans="1:27" ht="20.149999999999999" customHeight="1">
      <c r="A85" s="28" t="s">
        <v>18</v>
      </c>
      <c r="B85" s="134">
        <v>0</v>
      </c>
      <c r="C85" s="134">
        <v>0</v>
      </c>
      <c r="D85" s="134">
        <v>0</v>
      </c>
      <c r="E85" s="134">
        <v>0</v>
      </c>
      <c r="F85" s="134">
        <v>0</v>
      </c>
      <c r="G85" s="134">
        <v>0</v>
      </c>
      <c r="H85" s="134">
        <v>0</v>
      </c>
      <c r="I85" s="134">
        <v>0</v>
      </c>
      <c r="J85" s="134">
        <v>0</v>
      </c>
      <c r="K85" s="134">
        <v>0</v>
      </c>
      <c r="L85" s="134">
        <v>0</v>
      </c>
      <c r="M85" s="155" t="s">
        <v>243</v>
      </c>
      <c r="N85" s="155" t="s">
        <v>243</v>
      </c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</row>
    <row r="86" spans="1:27" ht="20.149999999999999" customHeight="1">
      <c r="A86" s="28" t="s">
        <v>19</v>
      </c>
      <c r="B86" s="134">
        <v>425</v>
      </c>
      <c r="C86" s="134">
        <v>255</v>
      </c>
      <c r="D86" s="134">
        <v>680</v>
      </c>
      <c r="E86" s="134">
        <v>3624</v>
      </c>
      <c r="F86" s="134">
        <v>5755</v>
      </c>
      <c r="G86" s="134">
        <v>3008</v>
      </c>
      <c r="H86" s="134">
        <v>1204</v>
      </c>
      <c r="I86" s="134">
        <v>0</v>
      </c>
      <c r="J86" s="134">
        <v>903</v>
      </c>
      <c r="K86" s="134">
        <v>2105</v>
      </c>
      <c r="L86" s="134">
        <v>82</v>
      </c>
      <c r="M86" s="155" t="s">
        <v>256</v>
      </c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  <c r="AA86" s="135"/>
    </row>
    <row r="87" spans="1:27" ht="20.149999999999999" customHeight="1">
      <c r="A87" s="28" t="s">
        <v>20</v>
      </c>
      <c r="B87" s="134">
        <v>15</v>
      </c>
      <c r="C87" s="134">
        <v>516</v>
      </c>
      <c r="D87" s="134">
        <v>531</v>
      </c>
      <c r="E87" s="134">
        <v>2930</v>
      </c>
      <c r="F87" s="134">
        <v>6713</v>
      </c>
      <c r="G87" s="134">
        <v>3508</v>
      </c>
      <c r="H87" s="134">
        <v>1929</v>
      </c>
      <c r="I87" s="134">
        <v>0</v>
      </c>
      <c r="J87" s="134">
        <v>1017</v>
      </c>
      <c r="K87" s="134">
        <v>2491</v>
      </c>
      <c r="L87" s="134">
        <v>16</v>
      </c>
      <c r="M87" s="155" t="s">
        <v>256</v>
      </c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</row>
    <row r="88" spans="1:27" ht="20.149999999999999" customHeight="1">
      <c r="A88" s="28" t="s">
        <v>21</v>
      </c>
      <c r="B88" s="134">
        <v>2</v>
      </c>
      <c r="C88" s="134">
        <v>54</v>
      </c>
      <c r="D88" s="134">
        <v>56</v>
      </c>
      <c r="E88" s="134">
        <v>1500</v>
      </c>
      <c r="F88" s="134">
        <v>2500</v>
      </c>
      <c r="G88" s="134">
        <v>138</v>
      </c>
      <c r="H88" s="134">
        <v>0</v>
      </c>
      <c r="I88" s="134">
        <v>5</v>
      </c>
      <c r="J88" s="134">
        <v>0</v>
      </c>
      <c r="K88" s="134">
        <v>133</v>
      </c>
      <c r="L88" s="134">
        <v>56</v>
      </c>
      <c r="M88" s="155" t="s">
        <v>256</v>
      </c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</row>
    <row r="89" spans="1:27" ht="19.5" customHeight="1">
      <c r="A89" s="29" t="s">
        <v>22</v>
      </c>
      <c r="B89" s="138">
        <f>SUM(B85:B88)</f>
        <v>442</v>
      </c>
      <c r="C89" s="138">
        <f t="shared" ref="C89" si="67">SUM(C85:C88)</f>
        <v>825</v>
      </c>
      <c r="D89" s="138">
        <f t="shared" ref="D89" si="68">SUM(D85:D88)</f>
        <v>1267</v>
      </c>
      <c r="E89" s="246"/>
      <c r="F89" s="246"/>
      <c r="G89" s="138">
        <f>SUM(G85:G88)</f>
        <v>6654</v>
      </c>
      <c r="H89" s="138">
        <f t="shared" ref="H89" si="69">SUM(H85:H88)</f>
        <v>3133</v>
      </c>
      <c r="I89" s="138">
        <f t="shared" ref="I89" si="70">SUM(I85:I88)</f>
        <v>5</v>
      </c>
      <c r="J89" s="138">
        <f t="shared" ref="J89" si="71">SUM(J85:J88)</f>
        <v>1920</v>
      </c>
      <c r="K89" s="138">
        <f t="shared" ref="K89" si="72">SUM(K85:K88)</f>
        <v>4729</v>
      </c>
      <c r="L89" s="138">
        <f t="shared" ref="L89" si="73">SUM(L85:L88)</f>
        <v>154</v>
      </c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  <c r="AA89" s="135"/>
    </row>
    <row r="90" spans="1:27" ht="20.149999999999999" customHeight="1"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</row>
    <row r="91" spans="1:27" ht="20.149999999999999" customHeight="1">
      <c r="A91" s="32" t="s">
        <v>280</v>
      </c>
      <c r="B91" s="150"/>
      <c r="C91" s="151"/>
      <c r="D91" s="152"/>
      <c r="E91" s="150"/>
      <c r="F91" s="152"/>
      <c r="G91" s="150"/>
      <c r="H91" s="151"/>
      <c r="I91" s="150"/>
      <c r="J91" s="151"/>
      <c r="K91" s="151"/>
      <c r="L91" s="152"/>
      <c r="M91" s="153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</row>
    <row r="92" spans="1:27" ht="20.149999999999999" customHeight="1">
      <c r="A92" s="28" t="s">
        <v>18</v>
      </c>
      <c r="B92" s="134">
        <v>359</v>
      </c>
      <c r="C92" s="134">
        <v>1</v>
      </c>
      <c r="D92" s="134">
        <v>360</v>
      </c>
      <c r="E92" s="134">
        <v>1218</v>
      </c>
      <c r="F92" s="134">
        <v>2400</v>
      </c>
      <c r="G92" s="134">
        <v>440</v>
      </c>
      <c r="H92" s="134">
        <v>0</v>
      </c>
      <c r="I92" s="134">
        <v>0</v>
      </c>
      <c r="J92" s="134">
        <v>25</v>
      </c>
      <c r="K92" s="134">
        <v>415</v>
      </c>
      <c r="L92" s="134">
        <v>11</v>
      </c>
      <c r="M92" s="155" t="s">
        <v>243</v>
      </c>
      <c r="N92" s="155" t="s">
        <v>243</v>
      </c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</row>
    <row r="93" spans="1:27" ht="20.149999999999999" customHeight="1">
      <c r="A93" s="28" t="s">
        <v>19</v>
      </c>
      <c r="B93" s="134">
        <v>281</v>
      </c>
      <c r="C93" s="134">
        <v>40</v>
      </c>
      <c r="D93" s="134">
        <v>321</v>
      </c>
      <c r="E93" s="134">
        <v>1856</v>
      </c>
      <c r="F93" s="134">
        <v>2550</v>
      </c>
      <c r="G93" s="134">
        <v>624</v>
      </c>
      <c r="H93" s="134">
        <v>0</v>
      </c>
      <c r="I93" s="134">
        <v>31</v>
      </c>
      <c r="J93" s="134">
        <v>157</v>
      </c>
      <c r="K93" s="134">
        <v>436</v>
      </c>
      <c r="L93" s="134">
        <v>62</v>
      </c>
      <c r="M93" s="155" t="s">
        <v>256</v>
      </c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</row>
    <row r="94" spans="1:27" ht="20.149999999999999" customHeight="1">
      <c r="A94" s="28" t="s">
        <v>20</v>
      </c>
      <c r="B94" s="134">
        <v>14</v>
      </c>
      <c r="C94" s="134">
        <v>17</v>
      </c>
      <c r="D94" s="134">
        <v>31</v>
      </c>
      <c r="E94" s="134">
        <v>1476</v>
      </c>
      <c r="F94" s="134">
        <v>3616</v>
      </c>
      <c r="G94" s="134">
        <v>82</v>
      </c>
      <c r="H94" s="134">
        <v>45</v>
      </c>
      <c r="I94" s="134">
        <v>0</v>
      </c>
      <c r="J94" s="134">
        <v>2</v>
      </c>
      <c r="K94" s="134">
        <v>80</v>
      </c>
      <c r="L94" s="134">
        <v>1</v>
      </c>
      <c r="M94" s="155" t="s">
        <v>256</v>
      </c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</row>
    <row r="95" spans="1:27" ht="20.149999999999999" customHeight="1">
      <c r="A95" s="28" t="s">
        <v>21</v>
      </c>
      <c r="B95" s="134">
        <v>0</v>
      </c>
      <c r="C95" s="134">
        <v>0</v>
      </c>
      <c r="D95" s="134">
        <v>0</v>
      </c>
      <c r="E95" s="134">
        <v>0</v>
      </c>
      <c r="F95" s="134">
        <v>0</v>
      </c>
      <c r="G95" s="134">
        <v>0</v>
      </c>
      <c r="H95" s="134">
        <v>0</v>
      </c>
      <c r="I95" s="134">
        <v>0</v>
      </c>
      <c r="J95" s="134">
        <v>0</v>
      </c>
      <c r="K95" s="134">
        <v>0</v>
      </c>
      <c r="L95" s="134">
        <v>0</v>
      </c>
      <c r="M95" s="155" t="s">
        <v>256</v>
      </c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</row>
    <row r="96" spans="1:27" ht="20.149999999999999" customHeight="1">
      <c r="A96" s="29" t="s">
        <v>22</v>
      </c>
      <c r="B96" s="138">
        <f>SUM(B92:B95)</f>
        <v>654</v>
      </c>
      <c r="C96" s="138">
        <f t="shared" ref="C96" si="74">SUM(C92:C95)</f>
        <v>58</v>
      </c>
      <c r="D96" s="138">
        <f t="shared" ref="D96" si="75">SUM(D92:D95)</f>
        <v>712</v>
      </c>
      <c r="E96" s="246"/>
      <c r="F96" s="246"/>
      <c r="G96" s="138">
        <f>SUM(G92:G95)</f>
        <v>1146</v>
      </c>
      <c r="H96" s="138">
        <f t="shared" ref="H96" si="76">SUM(H92:H95)</f>
        <v>45</v>
      </c>
      <c r="I96" s="138">
        <f t="shared" ref="I96" si="77">SUM(I92:I95)</f>
        <v>31</v>
      </c>
      <c r="J96" s="138">
        <f t="shared" ref="J96" si="78">SUM(J92:J95)</f>
        <v>184</v>
      </c>
      <c r="K96" s="138">
        <f t="shared" ref="K96" si="79">SUM(K92:K95)</f>
        <v>931</v>
      </c>
      <c r="L96" s="138">
        <f t="shared" ref="L96" si="80">SUM(L92:L95)</f>
        <v>74</v>
      </c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</row>
    <row r="97" spans="1:27" ht="20.149999999999999" customHeight="1"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</row>
    <row r="98" spans="1:27" s="2" customFormat="1" ht="20.149999999999999" customHeight="1">
      <c r="A98" s="238" t="s">
        <v>26</v>
      </c>
      <c r="B98" s="239"/>
      <c r="C98" s="240"/>
      <c r="D98" s="241"/>
      <c r="E98" s="239"/>
      <c r="F98" s="241"/>
      <c r="G98" s="239"/>
      <c r="H98" s="240"/>
      <c r="I98" s="239"/>
      <c r="J98" s="240"/>
      <c r="K98" s="240"/>
      <c r="L98" s="241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58"/>
      <c r="Z98" s="158"/>
      <c r="AA98" s="158"/>
    </row>
    <row r="99" spans="1:27" ht="20.149999999999999" customHeight="1">
      <c r="A99" s="28" t="s">
        <v>18</v>
      </c>
      <c r="B99" s="134">
        <v>54</v>
      </c>
      <c r="C99" s="134">
        <v>9</v>
      </c>
      <c r="D99" s="134">
        <v>63</v>
      </c>
      <c r="E99" s="134">
        <v>3690</v>
      </c>
      <c r="F99" s="134">
        <v>5100</v>
      </c>
      <c r="G99" s="134">
        <v>245</v>
      </c>
      <c r="H99" s="134">
        <v>85</v>
      </c>
      <c r="I99" s="134">
        <v>13</v>
      </c>
      <c r="J99" s="134">
        <v>0</v>
      </c>
      <c r="K99" s="134">
        <v>232</v>
      </c>
      <c r="L99" s="134">
        <v>13</v>
      </c>
      <c r="M99" s="155" t="s">
        <v>243</v>
      </c>
      <c r="N99" s="155" t="s">
        <v>243</v>
      </c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</row>
    <row r="100" spans="1:27" ht="20.149999999999999" customHeight="1">
      <c r="A100" s="28" t="s">
        <v>19</v>
      </c>
      <c r="B100" s="134">
        <v>12</v>
      </c>
      <c r="C100" s="134">
        <v>2</v>
      </c>
      <c r="D100" s="134">
        <v>14</v>
      </c>
      <c r="E100" s="134">
        <v>1483</v>
      </c>
      <c r="F100" s="134">
        <v>1800</v>
      </c>
      <c r="G100" s="134">
        <v>21</v>
      </c>
      <c r="H100" s="134">
        <v>8</v>
      </c>
      <c r="I100" s="134">
        <v>1</v>
      </c>
      <c r="J100" s="134">
        <v>1</v>
      </c>
      <c r="K100" s="134">
        <v>19</v>
      </c>
      <c r="L100" s="134">
        <v>2</v>
      </c>
      <c r="M100" s="155" t="s">
        <v>256</v>
      </c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  <c r="AA100" s="135"/>
    </row>
    <row r="101" spans="1:27" ht="20.149999999999999" customHeight="1">
      <c r="A101" s="28" t="s">
        <v>20</v>
      </c>
      <c r="B101" s="134">
        <v>194</v>
      </c>
      <c r="C101" s="134">
        <v>23</v>
      </c>
      <c r="D101" s="134">
        <v>217</v>
      </c>
      <c r="E101" s="134">
        <v>721</v>
      </c>
      <c r="F101" s="134">
        <v>1430</v>
      </c>
      <c r="G101" s="134">
        <v>173</v>
      </c>
      <c r="H101" s="134">
        <v>95</v>
      </c>
      <c r="I101" s="134">
        <v>3</v>
      </c>
      <c r="J101" s="134">
        <v>69</v>
      </c>
      <c r="K101" s="134">
        <v>101</v>
      </c>
      <c r="L101" s="134">
        <v>51</v>
      </c>
      <c r="M101" s="155" t="s">
        <v>256</v>
      </c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  <c r="AA101" s="135"/>
    </row>
    <row r="102" spans="1:27" ht="20.149999999999999" customHeight="1">
      <c r="A102" s="28" t="s">
        <v>21</v>
      </c>
      <c r="B102" s="134">
        <v>91</v>
      </c>
      <c r="C102" s="134">
        <v>0</v>
      </c>
      <c r="D102" s="134">
        <v>91</v>
      </c>
      <c r="E102" s="134">
        <v>1481</v>
      </c>
      <c r="F102" s="134">
        <v>0</v>
      </c>
      <c r="G102" s="134">
        <v>135</v>
      </c>
      <c r="H102" s="134">
        <v>0</v>
      </c>
      <c r="I102" s="134">
        <v>4</v>
      </c>
      <c r="J102" s="134">
        <v>0</v>
      </c>
      <c r="K102" s="134">
        <v>131</v>
      </c>
      <c r="L102" s="134">
        <v>2</v>
      </c>
      <c r="M102" s="155" t="s">
        <v>243</v>
      </c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  <c r="AA102" s="135"/>
    </row>
    <row r="103" spans="1:27" ht="20.149999999999999" customHeight="1">
      <c r="A103" s="29" t="s">
        <v>22</v>
      </c>
      <c r="B103" s="138">
        <f>SUM(B99:B102)</f>
        <v>351</v>
      </c>
      <c r="C103" s="138">
        <f t="shared" ref="C103" si="81">SUM(C99:C102)</f>
        <v>34</v>
      </c>
      <c r="D103" s="138">
        <f t="shared" ref="D103" si="82">SUM(D99:D102)</f>
        <v>385</v>
      </c>
      <c r="E103" s="246"/>
      <c r="F103" s="246"/>
      <c r="G103" s="138">
        <f>SUM(G99:G102)</f>
        <v>574</v>
      </c>
      <c r="H103" s="138">
        <f t="shared" ref="H103" si="83">SUM(H99:H102)</f>
        <v>188</v>
      </c>
      <c r="I103" s="138">
        <f t="shared" ref="I103" si="84">SUM(I99:I102)</f>
        <v>21</v>
      </c>
      <c r="J103" s="138">
        <f t="shared" ref="J103" si="85">SUM(J99:J102)</f>
        <v>70</v>
      </c>
      <c r="K103" s="138">
        <f t="shared" ref="K103" si="86">SUM(K99:K102)</f>
        <v>483</v>
      </c>
      <c r="L103" s="138">
        <f t="shared" ref="L103" si="87">SUM(L99:L102)</f>
        <v>68</v>
      </c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</row>
    <row r="104" spans="1:27" ht="20.149999999999999" customHeight="1"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  <c r="AA104" s="135"/>
    </row>
    <row r="105" spans="1:27" s="2" customFormat="1" ht="20.149999999999999" customHeight="1">
      <c r="A105" s="238" t="s">
        <v>266</v>
      </c>
      <c r="B105" s="239"/>
      <c r="C105" s="240"/>
      <c r="D105" s="241"/>
      <c r="E105" s="239"/>
      <c r="F105" s="241"/>
      <c r="G105" s="239"/>
      <c r="H105" s="240"/>
      <c r="I105" s="239"/>
      <c r="J105" s="240"/>
      <c r="K105" s="240"/>
      <c r="L105" s="241"/>
      <c r="M105" s="158"/>
      <c r="N105" s="158"/>
      <c r="O105" s="158"/>
      <c r="P105" s="158"/>
      <c r="Q105" s="158"/>
      <c r="R105" s="158"/>
      <c r="S105" s="158"/>
      <c r="T105" s="158"/>
      <c r="U105" s="158"/>
      <c r="V105" s="158"/>
      <c r="W105" s="158"/>
      <c r="X105" s="158"/>
      <c r="Y105" s="158"/>
      <c r="Z105" s="158"/>
      <c r="AA105" s="158"/>
    </row>
    <row r="106" spans="1:27" ht="20.149999999999999" customHeight="1">
      <c r="A106" s="28" t="s">
        <v>18</v>
      </c>
      <c r="B106" s="134">
        <v>16</v>
      </c>
      <c r="C106" s="134">
        <v>0</v>
      </c>
      <c r="D106" s="134">
        <v>16</v>
      </c>
      <c r="E106" s="134">
        <v>970</v>
      </c>
      <c r="F106" s="134">
        <v>0</v>
      </c>
      <c r="G106" s="134">
        <v>16</v>
      </c>
      <c r="H106" s="134">
        <v>0</v>
      </c>
      <c r="I106" s="134">
        <v>0</v>
      </c>
      <c r="J106" s="134">
        <v>0</v>
      </c>
      <c r="K106" s="134">
        <v>16</v>
      </c>
      <c r="L106" s="134">
        <v>1</v>
      </c>
      <c r="M106" s="155" t="s">
        <v>243</v>
      </c>
      <c r="N106" s="155" t="s">
        <v>243</v>
      </c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  <c r="AA106" s="135"/>
    </row>
    <row r="107" spans="1:27" ht="20.149999999999999" customHeight="1">
      <c r="A107" s="28" t="s">
        <v>19</v>
      </c>
      <c r="B107" s="134">
        <v>8</v>
      </c>
      <c r="C107" s="134">
        <v>8</v>
      </c>
      <c r="D107" s="134">
        <v>16</v>
      </c>
      <c r="E107" s="134">
        <v>763</v>
      </c>
      <c r="F107" s="134">
        <v>1000</v>
      </c>
      <c r="G107" s="134">
        <v>14</v>
      </c>
      <c r="H107" s="134">
        <v>0</v>
      </c>
      <c r="I107" s="134">
        <v>0</v>
      </c>
      <c r="J107" s="134">
        <v>0</v>
      </c>
      <c r="K107" s="134">
        <v>14</v>
      </c>
      <c r="L107" s="134">
        <v>4</v>
      </c>
      <c r="M107" s="155" t="s">
        <v>256</v>
      </c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5"/>
      <c r="AA107" s="135"/>
    </row>
    <row r="108" spans="1:27" ht="20.149999999999999" customHeight="1">
      <c r="A108" s="28" t="s">
        <v>20</v>
      </c>
      <c r="B108" s="134">
        <v>0</v>
      </c>
      <c r="C108" s="134">
        <v>0</v>
      </c>
      <c r="D108" s="134">
        <v>0</v>
      </c>
      <c r="E108" s="134">
        <v>0</v>
      </c>
      <c r="F108" s="134">
        <v>0</v>
      </c>
      <c r="G108" s="134">
        <v>0</v>
      </c>
      <c r="H108" s="134">
        <v>0</v>
      </c>
      <c r="I108" s="134">
        <v>0</v>
      </c>
      <c r="J108" s="134">
        <v>0</v>
      </c>
      <c r="K108" s="134">
        <v>0</v>
      </c>
      <c r="L108" s="134">
        <v>0</v>
      </c>
      <c r="M108" s="155" t="s">
        <v>256</v>
      </c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5"/>
      <c r="AA108" s="135"/>
    </row>
    <row r="109" spans="1:27" ht="20.149999999999999" customHeight="1">
      <c r="A109" s="28" t="s">
        <v>21</v>
      </c>
      <c r="B109" s="134">
        <v>1</v>
      </c>
      <c r="C109" s="134">
        <v>0</v>
      </c>
      <c r="D109" s="134">
        <v>1</v>
      </c>
      <c r="E109" s="134">
        <v>1200</v>
      </c>
      <c r="F109" s="134">
        <v>0</v>
      </c>
      <c r="G109" s="134">
        <v>1</v>
      </c>
      <c r="H109" s="134">
        <v>0</v>
      </c>
      <c r="I109" s="134">
        <v>0</v>
      </c>
      <c r="J109" s="134">
        <v>0</v>
      </c>
      <c r="K109" s="134">
        <v>1</v>
      </c>
      <c r="L109" s="134">
        <v>0</v>
      </c>
      <c r="M109" s="155" t="s">
        <v>243</v>
      </c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  <c r="AA109" s="135"/>
    </row>
    <row r="110" spans="1:27" ht="20.149999999999999" customHeight="1">
      <c r="A110" s="29" t="s">
        <v>22</v>
      </c>
      <c r="B110" s="138">
        <f>SUM(B106:B109)</f>
        <v>25</v>
      </c>
      <c r="C110" s="138">
        <f t="shared" ref="C110:D110" si="88">SUM(C106:C109)</f>
        <v>8</v>
      </c>
      <c r="D110" s="138">
        <f t="shared" si="88"/>
        <v>33</v>
      </c>
      <c r="E110" s="246"/>
      <c r="F110" s="246"/>
      <c r="G110" s="138">
        <f>SUM(G106:G109)</f>
        <v>31</v>
      </c>
      <c r="H110" s="138">
        <f t="shared" ref="H110:L110" si="89">SUM(H106:H109)</f>
        <v>0</v>
      </c>
      <c r="I110" s="138">
        <f t="shared" si="89"/>
        <v>0</v>
      </c>
      <c r="J110" s="138">
        <f t="shared" si="89"/>
        <v>0</v>
      </c>
      <c r="K110" s="138">
        <f t="shared" si="89"/>
        <v>31</v>
      </c>
      <c r="L110" s="138">
        <f t="shared" si="89"/>
        <v>5</v>
      </c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  <c r="AA110" s="135"/>
    </row>
    <row r="111" spans="1:27" ht="20.149999999999999" customHeight="1">
      <c r="A111" s="29"/>
      <c r="B111" s="138"/>
      <c r="C111" s="138"/>
      <c r="D111" s="138"/>
      <c r="E111" s="236"/>
      <c r="F111" s="237"/>
      <c r="G111" s="138"/>
      <c r="H111" s="138"/>
      <c r="I111" s="138"/>
      <c r="J111" s="138"/>
      <c r="K111" s="138"/>
      <c r="L111" s="138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</row>
    <row r="112" spans="1:27" ht="20.149999999999999" customHeight="1">
      <c r="A112" s="30" t="s">
        <v>31</v>
      </c>
      <c r="B112" s="154"/>
      <c r="C112" s="154"/>
      <c r="D112" s="154"/>
      <c r="E112" s="143"/>
      <c r="F112" s="145"/>
      <c r="G112" s="154"/>
      <c r="H112" s="154"/>
      <c r="I112" s="154"/>
      <c r="J112" s="154"/>
      <c r="K112" s="154"/>
      <c r="L112" s="154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135"/>
    </row>
    <row r="113" spans="1:27" ht="20.149999999999999" customHeight="1">
      <c r="A113" s="28" t="s">
        <v>18</v>
      </c>
      <c r="B113" s="134">
        <f>SUM(B29+B36+B43+B50+B57+B64+B71+B78+B85+B92+B99+B106)</f>
        <v>56468</v>
      </c>
      <c r="C113" s="134">
        <f t="shared" ref="C113:D113" si="90">SUM(C29+C36+C43+C50+C57+C64+C71+C78+C85+C92+C99+C106)</f>
        <v>2091</v>
      </c>
      <c r="D113" s="134">
        <f t="shared" si="90"/>
        <v>58559</v>
      </c>
      <c r="E113" s="246"/>
      <c r="F113" s="246"/>
      <c r="G113" s="134">
        <f t="shared" ref="G113:L113" si="91">SUM(G29+G36+G43+G50+G57+G64+G71+G78+G85+G92+G99+G106)</f>
        <v>223879</v>
      </c>
      <c r="H113" s="134">
        <f t="shared" si="91"/>
        <v>78091</v>
      </c>
      <c r="I113" s="134">
        <f t="shared" si="91"/>
        <v>4896</v>
      </c>
      <c r="J113" s="134">
        <f t="shared" si="91"/>
        <v>41713</v>
      </c>
      <c r="K113" s="134">
        <f t="shared" si="91"/>
        <v>177270</v>
      </c>
      <c r="L113" s="134">
        <f t="shared" si="91"/>
        <v>11388</v>
      </c>
      <c r="M113" s="155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5"/>
      <c r="AA113" s="135"/>
    </row>
    <row r="114" spans="1:27" ht="20.149999999999999" customHeight="1">
      <c r="A114" s="28" t="s">
        <v>19</v>
      </c>
      <c r="B114" s="134">
        <f t="shared" ref="B114:B116" si="92">SUM(B30+B37+B44+B51+B58+B65+B72+B79+B86+B93+B100+B107)</f>
        <v>26942</v>
      </c>
      <c r="C114" s="134">
        <f t="shared" ref="C114:D114" si="93">SUM(C30+C37+C44+C51+C58+C65+C72+C79+C86+C93+C100+C107)</f>
        <v>14236</v>
      </c>
      <c r="D114" s="134">
        <f t="shared" si="93"/>
        <v>41178</v>
      </c>
      <c r="E114" s="246"/>
      <c r="F114" s="246"/>
      <c r="G114" s="134">
        <f t="shared" ref="G114:L114" si="94">SUM(G30+G37+G44+G51+G58+G65+G72+G79+G86+G93+G100+G107)</f>
        <v>206387</v>
      </c>
      <c r="H114" s="134">
        <f t="shared" si="94"/>
        <v>49765</v>
      </c>
      <c r="I114" s="134">
        <f t="shared" si="94"/>
        <v>3700</v>
      </c>
      <c r="J114" s="134">
        <f t="shared" si="94"/>
        <v>16665</v>
      </c>
      <c r="K114" s="134">
        <f t="shared" si="94"/>
        <v>186022</v>
      </c>
      <c r="L114" s="134">
        <f t="shared" si="94"/>
        <v>7666</v>
      </c>
      <c r="M114" s="135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  <c r="AA114" s="135"/>
    </row>
    <row r="115" spans="1:27" ht="20.149999999999999" customHeight="1">
      <c r="A115" s="28" t="s">
        <v>20</v>
      </c>
      <c r="B115" s="134">
        <f t="shared" si="92"/>
        <v>117267</v>
      </c>
      <c r="C115" s="134">
        <f t="shared" ref="C115:D115" si="95">SUM(C31+C38+C45+C52+C59+C66+C73+C80+C87+C94+C101+C108)</f>
        <v>72589</v>
      </c>
      <c r="D115" s="134">
        <f t="shared" si="95"/>
        <v>189856</v>
      </c>
      <c r="E115" s="246"/>
      <c r="F115" s="246"/>
      <c r="G115" s="134">
        <f t="shared" ref="G115:L115" si="96">SUM(G31+G38+G45+G52+G59+G66+G73+G80+G87+G94+G101+G108)</f>
        <v>724585</v>
      </c>
      <c r="H115" s="134">
        <f t="shared" si="96"/>
        <v>412163</v>
      </c>
      <c r="I115" s="134">
        <f t="shared" si="96"/>
        <v>1801</v>
      </c>
      <c r="J115" s="134">
        <f t="shared" si="96"/>
        <v>79596</v>
      </c>
      <c r="K115" s="134">
        <f t="shared" si="96"/>
        <v>643188</v>
      </c>
      <c r="L115" s="134">
        <f t="shared" si="96"/>
        <v>34015</v>
      </c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  <c r="Z115" s="135"/>
      <c r="AA115" s="135"/>
    </row>
    <row r="116" spans="1:27" ht="20.149999999999999" customHeight="1">
      <c r="A116" s="28" t="s">
        <v>21</v>
      </c>
      <c r="B116" s="134">
        <f t="shared" si="92"/>
        <v>21264</v>
      </c>
      <c r="C116" s="134">
        <f t="shared" ref="C116:D116" si="97">SUM(C32+C39+C46+C53+C60+C67+C74+C81+C88+C95+C102+C109)</f>
        <v>20689</v>
      </c>
      <c r="D116" s="134">
        <f t="shared" si="97"/>
        <v>41953</v>
      </c>
      <c r="E116" s="246"/>
      <c r="F116" s="246"/>
      <c r="G116" s="134">
        <f t="shared" ref="G116:L116" si="98">SUM(G32+G39+G46+G53+G60+G67+G74+G81+G88+G95+G102+G109)</f>
        <v>195724</v>
      </c>
      <c r="H116" s="134">
        <f t="shared" si="98"/>
        <v>40398</v>
      </c>
      <c r="I116" s="134">
        <f t="shared" si="98"/>
        <v>2913</v>
      </c>
      <c r="J116" s="134">
        <f t="shared" si="98"/>
        <v>795</v>
      </c>
      <c r="K116" s="134">
        <f t="shared" si="98"/>
        <v>192016</v>
      </c>
      <c r="L116" s="134">
        <f t="shared" si="98"/>
        <v>8575</v>
      </c>
      <c r="M116" s="135"/>
      <c r="N116" s="135"/>
      <c r="O116" s="135"/>
      <c r="P116" s="135"/>
      <c r="Q116" s="135"/>
      <c r="R116" s="135"/>
      <c r="S116" s="135"/>
      <c r="T116" s="135"/>
      <c r="U116" s="135"/>
      <c r="V116" s="135"/>
      <c r="W116" s="135"/>
      <c r="X116" s="135"/>
      <c r="Y116" s="135"/>
      <c r="Z116" s="135"/>
      <c r="AA116" s="135"/>
    </row>
    <row r="117" spans="1:27" ht="21.75" customHeight="1">
      <c r="A117" s="29" t="s">
        <v>22</v>
      </c>
      <c r="B117" s="138">
        <f>SUM(B113:B116)</f>
        <v>221941</v>
      </c>
      <c r="C117" s="138">
        <f t="shared" ref="C117:L117" si="99">SUM(C113:C116)</f>
        <v>109605</v>
      </c>
      <c r="D117" s="138">
        <f t="shared" si="99"/>
        <v>331546</v>
      </c>
      <c r="E117" s="246"/>
      <c r="F117" s="246"/>
      <c r="G117" s="138">
        <f t="shared" si="99"/>
        <v>1350575</v>
      </c>
      <c r="H117" s="138">
        <f t="shared" si="99"/>
        <v>580417</v>
      </c>
      <c r="I117" s="138">
        <f t="shared" si="99"/>
        <v>13310</v>
      </c>
      <c r="J117" s="138">
        <f t="shared" si="99"/>
        <v>138769</v>
      </c>
      <c r="K117" s="138">
        <f t="shared" si="99"/>
        <v>1198496</v>
      </c>
      <c r="L117" s="138">
        <f t="shared" si="99"/>
        <v>61644</v>
      </c>
      <c r="M117" s="135"/>
      <c r="N117" s="135"/>
      <c r="O117" s="135"/>
      <c r="P117" s="135"/>
      <c r="Q117" s="135"/>
      <c r="R117" s="135"/>
      <c r="S117" s="135"/>
      <c r="T117" s="135"/>
      <c r="U117" s="135"/>
      <c r="V117" s="135"/>
      <c r="W117" s="135"/>
      <c r="X117" s="135"/>
      <c r="Y117" s="135"/>
      <c r="Z117" s="135"/>
      <c r="AA117" s="135"/>
    </row>
    <row r="118" spans="1:27" ht="20.149999999999999" customHeight="1">
      <c r="B118" s="135"/>
      <c r="C118" s="135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35"/>
      <c r="Y118" s="135"/>
      <c r="Z118" s="135"/>
      <c r="AA118" s="135"/>
    </row>
    <row r="119" spans="1:27" ht="20.149999999999999" customHeight="1">
      <c r="B119" s="135"/>
      <c r="C119" s="135"/>
      <c r="D119" s="135"/>
      <c r="E119" s="135"/>
      <c r="F119" s="135"/>
      <c r="G119" s="135"/>
      <c r="H119" s="135"/>
      <c r="I119" s="135"/>
      <c r="J119" s="135"/>
      <c r="K119" s="135"/>
      <c r="L119" s="135"/>
      <c r="M119" s="135"/>
      <c r="N119" s="135"/>
      <c r="O119" s="135"/>
      <c r="P119" s="135"/>
      <c r="Q119" s="135"/>
      <c r="R119" s="135"/>
      <c r="S119" s="135"/>
      <c r="T119" s="135"/>
      <c r="U119" s="135"/>
      <c r="V119" s="135"/>
      <c r="W119" s="135"/>
      <c r="X119" s="135"/>
      <c r="Y119" s="135"/>
      <c r="Z119" s="135"/>
      <c r="AA119" s="135"/>
    </row>
    <row r="120" spans="1:27" ht="20.149999999999999" customHeight="1">
      <c r="B120" s="135"/>
      <c r="C120" s="135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</row>
    <row r="121" spans="1:27" ht="20.149999999999999" customHeight="1">
      <c r="B121" s="135"/>
      <c r="C121" s="135"/>
      <c r="D121" s="135"/>
      <c r="E121" s="135"/>
      <c r="F121" s="135"/>
      <c r="G121" s="135"/>
      <c r="H121" s="135"/>
      <c r="I121" s="135"/>
      <c r="J121" s="135"/>
      <c r="K121" s="135"/>
      <c r="L121" s="135"/>
      <c r="M121" s="135"/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  <c r="AA121" s="135"/>
    </row>
    <row r="122" spans="1:27" ht="20.149999999999999" customHeight="1">
      <c r="B122" s="135"/>
      <c r="C122" s="135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5"/>
      <c r="O122" s="135"/>
      <c r="P122" s="135"/>
      <c r="Q122" s="135"/>
      <c r="R122" s="135"/>
      <c r="S122" s="135"/>
      <c r="T122" s="135"/>
      <c r="U122" s="135"/>
      <c r="V122" s="135"/>
      <c r="W122" s="135"/>
      <c r="X122" s="135"/>
      <c r="Y122" s="135"/>
      <c r="Z122" s="135"/>
      <c r="AA122" s="135"/>
    </row>
    <row r="123" spans="1:27" ht="20.149999999999999" customHeight="1">
      <c r="B123" s="135"/>
      <c r="C123" s="135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5"/>
      <c r="O123" s="135"/>
      <c r="P123" s="135"/>
      <c r="Q123" s="135"/>
      <c r="R123" s="135"/>
      <c r="S123" s="135"/>
      <c r="T123" s="135"/>
      <c r="U123" s="135"/>
      <c r="V123" s="135"/>
      <c r="W123" s="135"/>
      <c r="X123" s="135"/>
      <c r="Y123" s="135"/>
      <c r="Z123" s="135"/>
      <c r="AA123" s="135"/>
    </row>
    <row r="124" spans="1:27" ht="20.149999999999999" customHeight="1">
      <c r="B124" s="135"/>
      <c r="C124" s="135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5"/>
      <c r="O124" s="135"/>
      <c r="P124" s="135"/>
      <c r="Q124" s="135"/>
      <c r="R124" s="135"/>
      <c r="S124" s="135"/>
      <c r="T124" s="135"/>
      <c r="U124" s="135"/>
      <c r="V124" s="135"/>
      <c r="W124" s="135"/>
      <c r="X124" s="135"/>
      <c r="Y124" s="135"/>
      <c r="Z124" s="135"/>
      <c r="AA124" s="135"/>
    </row>
    <row r="125" spans="1:27" ht="20.149999999999999" customHeight="1">
      <c r="B125" s="135"/>
      <c r="C125" s="135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5"/>
      <c r="O125" s="135"/>
      <c r="P125" s="135"/>
      <c r="Q125" s="135"/>
      <c r="R125" s="135"/>
      <c r="S125" s="135"/>
      <c r="T125" s="135"/>
      <c r="U125" s="135"/>
      <c r="V125" s="135"/>
      <c r="W125" s="135"/>
      <c r="X125" s="135"/>
      <c r="Y125" s="135"/>
      <c r="Z125" s="135"/>
      <c r="AA125" s="135"/>
    </row>
    <row r="126" spans="1:27" ht="20.149999999999999" customHeight="1">
      <c r="B126" s="135"/>
      <c r="C126" s="135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5"/>
      <c r="O126" s="135"/>
      <c r="P126" s="135"/>
      <c r="Q126" s="135"/>
      <c r="R126" s="135"/>
      <c r="S126" s="135"/>
      <c r="T126" s="135"/>
      <c r="U126" s="135"/>
      <c r="V126" s="135"/>
      <c r="W126" s="135"/>
      <c r="X126" s="135"/>
      <c r="Y126" s="135"/>
      <c r="Z126" s="135"/>
      <c r="AA126" s="135"/>
    </row>
    <row r="127" spans="1:27" ht="20.149999999999999" customHeight="1">
      <c r="B127" s="135"/>
      <c r="C127" s="135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5"/>
      <c r="O127" s="135"/>
      <c r="P127" s="135"/>
      <c r="Q127" s="135"/>
      <c r="R127" s="135"/>
      <c r="S127" s="135"/>
      <c r="T127" s="135"/>
      <c r="U127" s="135"/>
      <c r="V127" s="135"/>
      <c r="W127" s="135"/>
      <c r="X127" s="135"/>
      <c r="Y127" s="135"/>
      <c r="Z127" s="135"/>
      <c r="AA127" s="135"/>
    </row>
    <row r="128" spans="1:27" ht="20.149999999999999" customHeight="1">
      <c r="B128" s="135"/>
      <c r="C128" s="135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5"/>
      <c r="O128" s="135"/>
      <c r="P128" s="135"/>
      <c r="Q128" s="135"/>
      <c r="R128" s="135"/>
      <c r="S128" s="135"/>
      <c r="T128" s="135"/>
      <c r="U128" s="135"/>
      <c r="V128" s="135"/>
      <c r="W128" s="135"/>
      <c r="X128" s="135"/>
      <c r="Y128" s="135"/>
      <c r="Z128" s="135"/>
      <c r="AA128" s="135"/>
    </row>
    <row r="129" spans="2:27" ht="20.149999999999999" customHeight="1">
      <c r="B129" s="135"/>
      <c r="C129" s="135"/>
      <c r="D129" s="135"/>
      <c r="E129" s="135"/>
      <c r="F129" s="135"/>
      <c r="G129" s="135"/>
      <c r="H129" s="135"/>
      <c r="I129" s="135"/>
      <c r="J129" s="135"/>
      <c r="K129" s="135"/>
      <c r="L129" s="135"/>
      <c r="M129" s="135"/>
      <c r="N129" s="135"/>
      <c r="O129" s="135"/>
      <c r="P129" s="135"/>
      <c r="Q129" s="135"/>
      <c r="R129" s="135"/>
      <c r="S129" s="135"/>
      <c r="T129" s="135"/>
      <c r="U129" s="135"/>
      <c r="V129" s="135"/>
      <c r="W129" s="135"/>
      <c r="X129" s="135"/>
      <c r="Y129" s="135"/>
      <c r="Z129" s="135"/>
      <c r="AA129" s="135"/>
    </row>
    <row r="130" spans="2:27" ht="20.149999999999999" customHeight="1">
      <c r="B130" s="135"/>
      <c r="C130" s="135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5"/>
      <c r="O130" s="135"/>
      <c r="P130" s="135"/>
      <c r="Q130" s="135"/>
      <c r="R130" s="135"/>
      <c r="S130" s="135"/>
      <c r="T130" s="135"/>
      <c r="U130" s="135"/>
      <c r="V130" s="135"/>
      <c r="W130" s="135"/>
      <c r="X130" s="135"/>
      <c r="Y130" s="135"/>
      <c r="Z130" s="135"/>
      <c r="AA130" s="135"/>
    </row>
    <row r="131" spans="2:27" ht="20.149999999999999" customHeight="1">
      <c r="B131" s="135"/>
      <c r="C131" s="135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5"/>
      <c r="O131" s="135"/>
      <c r="P131" s="135"/>
      <c r="Q131" s="135"/>
      <c r="R131" s="135"/>
      <c r="S131" s="135"/>
      <c r="T131" s="135"/>
      <c r="U131" s="135"/>
      <c r="V131" s="135"/>
      <c r="W131" s="135"/>
      <c r="X131" s="135"/>
      <c r="Y131" s="135"/>
      <c r="Z131" s="135"/>
      <c r="AA131" s="135"/>
    </row>
    <row r="132" spans="2:27" ht="20.149999999999999" customHeight="1">
      <c r="B132" s="135"/>
      <c r="C132" s="135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5"/>
      <c r="O132" s="135"/>
      <c r="P132" s="135"/>
      <c r="Q132" s="135"/>
      <c r="R132" s="135"/>
      <c r="S132" s="135"/>
      <c r="T132" s="135"/>
      <c r="U132" s="135"/>
      <c r="V132" s="135"/>
      <c r="W132" s="135"/>
      <c r="X132" s="135"/>
      <c r="Y132" s="135"/>
      <c r="Z132" s="135"/>
      <c r="AA132" s="135"/>
    </row>
    <row r="133" spans="2:27" ht="20.149999999999999" customHeight="1">
      <c r="B133" s="135"/>
      <c r="C133" s="135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5"/>
      <c r="O133" s="135"/>
      <c r="P133" s="135"/>
      <c r="Q133" s="135"/>
      <c r="R133" s="135"/>
      <c r="S133" s="135"/>
      <c r="T133" s="135"/>
      <c r="U133" s="135"/>
      <c r="V133" s="135"/>
      <c r="W133" s="135"/>
      <c r="X133" s="135"/>
      <c r="Y133" s="135"/>
      <c r="Z133" s="135"/>
      <c r="AA133" s="135"/>
    </row>
    <row r="134" spans="2:27" ht="20.149999999999999" customHeight="1">
      <c r="B134" s="135"/>
      <c r="C134" s="135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5"/>
      <c r="O134" s="135"/>
      <c r="P134" s="135"/>
      <c r="Q134" s="135"/>
      <c r="R134" s="135"/>
      <c r="S134" s="135"/>
      <c r="T134" s="135"/>
      <c r="U134" s="135"/>
      <c r="V134" s="135"/>
      <c r="W134" s="135"/>
      <c r="X134" s="135"/>
      <c r="Y134" s="135"/>
      <c r="Z134" s="135"/>
      <c r="AA134" s="135"/>
    </row>
    <row r="135" spans="2:27" ht="20.149999999999999" customHeight="1">
      <c r="B135" s="135"/>
      <c r="C135" s="135"/>
      <c r="D135" s="135"/>
      <c r="E135" s="135"/>
      <c r="F135" s="135"/>
      <c r="G135" s="135"/>
      <c r="H135" s="135"/>
      <c r="I135" s="135"/>
      <c r="J135" s="135"/>
      <c r="K135" s="135"/>
      <c r="L135" s="135"/>
      <c r="M135" s="135"/>
      <c r="N135" s="135"/>
      <c r="O135" s="135"/>
      <c r="P135" s="135"/>
      <c r="Q135" s="135"/>
      <c r="R135" s="135"/>
      <c r="S135" s="135"/>
      <c r="T135" s="135"/>
      <c r="U135" s="135"/>
      <c r="V135" s="135"/>
      <c r="W135" s="135"/>
      <c r="X135" s="135"/>
      <c r="Y135" s="135"/>
      <c r="Z135" s="135"/>
      <c r="AA135" s="135"/>
    </row>
    <row r="136" spans="2:27" ht="20.149999999999999" customHeight="1">
      <c r="B136" s="135"/>
      <c r="C136" s="135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5"/>
      <c r="O136" s="135"/>
      <c r="P136" s="135"/>
      <c r="Q136" s="135"/>
      <c r="R136" s="135"/>
      <c r="S136" s="135"/>
      <c r="T136" s="135"/>
      <c r="U136" s="135"/>
      <c r="V136" s="135"/>
      <c r="W136" s="135"/>
      <c r="X136" s="135"/>
      <c r="Y136" s="135"/>
      <c r="Z136" s="135"/>
      <c r="AA136" s="135"/>
    </row>
    <row r="137" spans="2:27" ht="20.149999999999999" customHeight="1">
      <c r="B137" s="135"/>
      <c r="C137" s="135"/>
      <c r="D137" s="135"/>
      <c r="E137" s="135"/>
      <c r="F137" s="135"/>
      <c r="G137" s="135"/>
      <c r="H137" s="135"/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</row>
    <row r="138" spans="2:27" ht="20.149999999999999" customHeight="1">
      <c r="B138" s="135"/>
      <c r="C138" s="135"/>
      <c r="D138" s="135"/>
      <c r="E138" s="135"/>
      <c r="F138" s="135"/>
      <c r="G138" s="135"/>
      <c r="H138" s="135"/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</row>
    <row r="139" spans="2:27" ht="20.149999999999999" customHeight="1">
      <c r="B139" s="135"/>
      <c r="C139" s="135"/>
      <c r="D139" s="135"/>
      <c r="E139" s="135"/>
      <c r="F139" s="135"/>
      <c r="G139" s="135"/>
      <c r="H139" s="135"/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</row>
    <row r="140" spans="2:27" ht="20.149999999999999" customHeight="1">
      <c r="B140" s="135"/>
      <c r="C140" s="135"/>
      <c r="D140" s="135"/>
      <c r="E140" s="135"/>
      <c r="F140" s="135"/>
      <c r="G140" s="135"/>
      <c r="H140" s="135"/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</row>
    <row r="141" spans="2:27" ht="20.149999999999999" customHeight="1">
      <c r="B141" s="135"/>
      <c r="C141" s="135"/>
      <c r="D141" s="135"/>
      <c r="E141" s="135"/>
      <c r="F141" s="135"/>
      <c r="G141" s="135"/>
      <c r="H141" s="135"/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</row>
    <row r="142" spans="2:27" ht="20.149999999999999" customHeight="1">
      <c r="B142" s="135"/>
      <c r="C142" s="135"/>
      <c r="D142" s="135"/>
      <c r="E142" s="135"/>
      <c r="F142" s="135"/>
      <c r="G142" s="135"/>
      <c r="H142" s="135"/>
      <c r="I142" s="135"/>
      <c r="J142" s="135"/>
      <c r="K142" s="135"/>
      <c r="L142" s="135"/>
      <c r="M142" s="135"/>
      <c r="N142" s="135"/>
      <c r="O142" s="135"/>
      <c r="P142" s="135"/>
      <c r="Q142" s="135"/>
      <c r="R142" s="135"/>
      <c r="S142" s="135"/>
      <c r="T142" s="135"/>
      <c r="U142" s="135"/>
      <c r="V142" s="135"/>
      <c r="W142" s="135"/>
      <c r="X142" s="135"/>
      <c r="Y142" s="135"/>
      <c r="Z142" s="135"/>
      <c r="AA142" s="135"/>
    </row>
    <row r="143" spans="2:27" ht="20.149999999999999" customHeight="1">
      <c r="B143" s="135"/>
      <c r="C143" s="135"/>
      <c r="D143" s="135"/>
      <c r="E143" s="135"/>
      <c r="F143" s="135"/>
      <c r="G143" s="135"/>
      <c r="H143" s="135"/>
      <c r="I143" s="135"/>
      <c r="J143" s="135"/>
      <c r="K143" s="135"/>
      <c r="L143" s="135"/>
      <c r="M143" s="135"/>
      <c r="N143" s="135"/>
      <c r="O143" s="135"/>
      <c r="P143" s="135"/>
      <c r="Q143" s="135"/>
      <c r="R143" s="135"/>
      <c r="S143" s="135"/>
      <c r="T143" s="135"/>
      <c r="U143" s="135"/>
      <c r="V143" s="135"/>
      <c r="W143" s="135"/>
      <c r="X143" s="135"/>
      <c r="Y143" s="135"/>
      <c r="Z143" s="135"/>
      <c r="AA143" s="135"/>
    </row>
    <row r="144" spans="2:27" ht="20.149999999999999" customHeight="1">
      <c r="B144" s="135"/>
      <c r="C144" s="135"/>
      <c r="D144" s="135"/>
      <c r="E144" s="135"/>
      <c r="F144" s="135"/>
      <c r="G144" s="135"/>
      <c r="H144" s="135"/>
      <c r="I144" s="135"/>
      <c r="J144" s="135"/>
      <c r="K144" s="135"/>
      <c r="L144" s="135"/>
      <c r="M144" s="135"/>
      <c r="N144" s="135"/>
      <c r="O144" s="135"/>
      <c r="P144" s="135"/>
      <c r="Q144" s="135"/>
      <c r="R144" s="135"/>
      <c r="S144" s="135"/>
      <c r="T144" s="135"/>
      <c r="U144" s="135"/>
      <c r="V144" s="135"/>
      <c r="W144" s="135"/>
      <c r="X144" s="135"/>
      <c r="Y144" s="135"/>
      <c r="Z144" s="135"/>
      <c r="AA144" s="135"/>
    </row>
    <row r="145" spans="2:27" ht="20.149999999999999" customHeight="1">
      <c r="B145" s="135"/>
      <c r="C145" s="135"/>
      <c r="D145" s="135"/>
      <c r="E145" s="135"/>
      <c r="F145" s="135"/>
      <c r="G145" s="135"/>
      <c r="H145" s="135"/>
      <c r="I145" s="135"/>
      <c r="J145" s="135"/>
      <c r="K145" s="135"/>
      <c r="L145" s="135"/>
      <c r="M145" s="135"/>
      <c r="N145" s="135"/>
      <c r="O145" s="135"/>
      <c r="P145" s="135"/>
      <c r="Q145" s="135"/>
      <c r="R145" s="135"/>
      <c r="S145" s="135"/>
      <c r="T145" s="135"/>
      <c r="U145" s="135"/>
      <c r="V145" s="135"/>
      <c r="W145" s="135"/>
      <c r="X145" s="135"/>
      <c r="Y145" s="135"/>
      <c r="Z145" s="135"/>
      <c r="AA145" s="135"/>
    </row>
    <row r="146" spans="2:27" ht="20.149999999999999" customHeight="1">
      <c r="B146" s="135"/>
      <c r="C146" s="135"/>
      <c r="D146" s="135"/>
      <c r="E146" s="135"/>
      <c r="F146" s="135"/>
      <c r="G146" s="135"/>
      <c r="H146" s="135"/>
      <c r="I146" s="135"/>
      <c r="J146" s="135"/>
      <c r="K146" s="135"/>
      <c r="L146" s="135"/>
      <c r="M146" s="135"/>
      <c r="N146" s="135"/>
      <c r="O146" s="135"/>
      <c r="P146" s="135"/>
      <c r="Q146" s="135"/>
      <c r="R146" s="135"/>
      <c r="S146" s="135"/>
      <c r="T146" s="135"/>
      <c r="U146" s="135"/>
      <c r="V146" s="135"/>
      <c r="W146" s="135"/>
      <c r="X146" s="135"/>
      <c r="Y146" s="135"/>
      <c r="Z146" s="135"/>
      <c r="AA146" s="135"/>
    </row>
    <row r="147" spans="2:27" ht="20.149999999999999" customHeight="1">
      <c r="B147" s="135"/>
      <c r="C147" s="135"/>
      <c r="D147" s="135"/>
      <c r="E147" s="135"/>
      <c r="F147" s="135"/>
      <c r="G147" s="135"/>
      <c r="H147" s="135"/>
      <c r="I147" s="135"/>
      <c r="J147" s="135"/>
      <c r="K147" s="135"/>
      <c r="L147" s="135"/>
      <c r="M147" s="135"/>
      <c r="N147" s="135"/>
      <c r="O147" s="135"/>
      <c r="P147" s="135"/>
      <c r="Q147" s="135"/>
      <c r="R147" s="135"/>
      <c r="S147" s="135"/>
      <c r="T147" s="135"/>
      <c r="U147" s="135"/>
      <c r="V147" s="135"/>
      <c r="W147" s="135"/>
      <c r="X147" s="135"/>
      <c r="Y147" s="135"/>
      <c r="Z147" s="135"/>
      <c r="AA147" s="135"/>
    </row>
    <row r="148" spans="2:27" ht="20.149999999999999" customHeight="1">
      <c r="B148" s="135"/>
      <c r="C148" s="135"/>
      <c r="D148" s="135"/>
      <c r="E148" s="135"/>
      <c r="F148" s="135"/>
      <c r="G148" s="135"/>
      <c r="H148" s="135"/>
      <c r="I148" s="135"/>
      <c r="J148" s="135"/>
      <c r="K148" s="135"/>
      <c r="L148" s="135"/>
      <c r="M148" s="135"/>
      <c r="N148" s="135"/>
      <c r="O148" s="135"/>
      <c r="P148" s="135"/>
      <c r="Q148" s="135"/>
      <c r="R148" s="135"/>
      <c r="S148" s="135"/>
      <c r="T148" s="135"/>
      <c r="U148" s="135"/>
      <c r="V148" s="135"/>
      <c r="W148" s="135"/>
      <c r="X148" s="135"/>
      <c r="Y148" s="135"/>
      <c r="Z148" s="135"/>
      <c r="AA148" s="135"/>
    </row>
    <row r="149" spans="2:27" ht="20.149999999999999" customHeight="1">
      <c r="B149" s="135"/>
      <c r="C149" s="135"/>
      <c r="D149" s="135"/>
      <c r="E149" s="135"/>
      <c r="F149" s="135"/>
      <c r="G149" s="135"/>
      <c r="H149" s="135"/>
      <c r="I149" s="135"/>
      <c r="J149" s="135"/>
      <c r="K149" s="135"/>
      <c r="L149" s="135"/>
      <c r="M149" s="135"/>
      <c r="N149" s="135"/>
      <c r="O149" s="135"/>
      <c r="P149" s="135"/>
      <c r="Q149" s="135"/>
      <c r="R149" s="135"/>
      <c r="S149" s="135"/>
      <c r="T149" s="135"/>
      <c r="U149" s="135"/>
      <c r="V149" s="135"/>
      <c r="W149" s="135"/>
      <c r="X149" s="135"/>
      <c r="Y149" s="135"/>
      <c r="Z149" s="135"/>
      <c r="AA149" s="135"/>
    </row>
    <row r="150" spans="2:27" ht="20.149999999999999" customHeight="1">
      <c r="B150" s="135"/>
      <c r="C150" s="135"/>
      <c r="D150" s="135"/>
      <c r="E150" s="135"/>
      <c r="F150" s="135"/>
      <c r="G150" s="135"/>
      <c r="H150" s="135"/>
      <c r="I150" s="135"/>
      <c r="J150" s="135"/>
      <c r="K150" s="135"/>
      <c r="L150" s="135"/>
      <c r="M150" s="135"/>
      <c r="N150" s="135"/>
      <c r="O150" s="135"/>
      <c r="P150" s="135"/>
      <c r="Q150" s="135"/>
      <c r="R150" s="135"/>
      <c r="S150" s="135"/>
      <c r="T150" s="135"/>
      <c r="U150" s="135"/>
      <c r="V150" s="135"/>
      <c r="W150" s="135"/>
      <c r="X150" s="135"/>
      <c r="Y150" s="135"/>
      <c r="Z150" s="135"/>
      <c r="AA150" s="135"/>
    </row>
    <row r="151" spans="2:27" ht="20.149999999999999" customHeight="1">
      <c r="B151" s="135"/>
      <c r="C151" s="135"/>
      <c r="D151" s="135"/>
      <c r="E151" s="135"/>
      <c r="F151" s="135"/>
      <c r="G151" s="135"/>
      <c r="H151" s="135"/>
      <c r="I151" s="135"/>
      <c r="J151" s="135"/>
      <c r="K151" s="135"/>
      <c r="L151" s="135"/>
      <c r="M151" s="135"/>
      <c r="N151" s="135"/>
      <c r="O151" s="135"/>
      <c r="P151" s="135"/>
      <c r="Q151" s="135"/>
      <c r="R151" s="135"/>
      <c r="S151" s="135"/>
      <c r="T151" s="135"/>
      <c r="U151" s="135"/>
      <c r="V151" s="135"/>
      <c r="W151" s="135"/>
      <c r="X151" s="135"/>
      <c r="Y151" s="135"/>
      <c r="Z151" s="135"/>
      <c r="AA151" s="135"/>
    </row>
    <row r="152" spans="2:27" ht="20.149999999999999" customHeight="1">
      <c r="B152" s="135"/>
      <c r="C152" s="135"/>
      <c r="D152" s="135"/>
      <c r="E152" s="135"/>
      <c r="F152" s="135"/>
      <c r="G152" s="135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5"/>
      <c r="S152" s="135"/>
      <c r="T152" s="135"/>
      <c r="U152" s="135"/>
      <c r="V152" s="135"/>
      <c r="W152" s="135"/>
      <c r="X152" s="135"/>
      <c r="Y152" s="135"/>
      <c r="Z152" s="135"/>
      <c r="AA152" s="135"/>
    </row>
    <row r="153" spans="2:27" ht="20.149999999999999" customHeight="1">
      <c r="B153" s="135"/>
      <c r="C153" s="135"/>
      <c r="D153" s="135"/>
      <c r="E153" s="135"/>
      <c r="F153" s="135"/>
      <c r="G153" s="135"/>
      <c r="H153" s="135"/>
      <c r="I153" s="135"/>
      <c r="J153" s="135"/>
      <c r="K153" s="135"/>
      <c r="L153" s="135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  <c r="Z153" s="135"/>
      <c r="AA153" s="135"/>
    </row>
    <row r="154" spans="2:27" ht="20.149999999999999" customHeight="1">
      <c r="B154" s="135"/>
      <c r="C154" s="135"/>
      <c r="D154" s="135"/>
      <c r="E154" s="135"/>
      <c r="F154" s="135"/>
      <c r="G154" s="135"/>
      <c r="H154" s="135"/>
      <c r="I154" s="135"/>
      <c r="J154" s="135"/>
      <c r="K154" s="135"/>
      <c r="L154" s="135"/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  <c r="Z154" s="135"/>
      <c r="AA154" s="135"/>
    </row>
    <row r="155" spans="2:27" ht="20.149999999999999" customHeight="1">
      <c r="B155" s="135"/>
      <c r="C155" s="135"/>
      <c r="D155" s="135"/>
      <c r="E155" s="135"/>
      <c r="F155" s="135"/>
      <c r="G155" s="135"/>
      <c r="H155" s="135"/>
      <c r="I155" s="135"/>
      <c r="J155" s="135"/>
      <c r="K155" s="135"/>
      <c r="L155" s="135"/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  <c r="Z155" s="135"/>
      <c r="AA155" s="135"/>
    </row>
    <row r="156" spans="2:27" ht="20.149999999999999" customHeight="1">
      <c r="B156" s="135"/>
      <c r="C156" s="135"/>
      <c r="D156" s="135"/>
      <c r="E156" s="135"/>
      <c r="F156" s="135"/>
      <c r="G156" s="135"/>
      <c r="H156" s="135"/>
      <c r="I156" s="135"/>
      <c r="J156" s="135"/>
      <c r="K156" s="135"/>
      <c r="L156" s="135"/>
      <c r="M156" s="135"/>
      <c r="N156" s="135"/>
      <c r="O156" s="135"/>
      <c r="P156" s="135"/>
      <c r="Q156" s="135"/>
      <c r="R156" s="135"/>
      <c r="S156" s="135"/>
      <c r="T156" s="135"/>
      <c r="U156" s="135"/>
      <c r="V156" s="135"/>
      <c r="W156" s="135"/>
      <c r="X156" s="135"/>
      <c r="Y156" s="135"/>
      <c r="Z156" s="135"/>
      <c r="AA156" s="135"/>
    </row>
    <row r="157" spans="2:27" ht="20.149999999999999" customHeight="1">
      <c r="B157" s="135"/>
      <c r="C157" s="135"/>
      <c r="D157" s="135"/>
      <c r="E157" s="135"/>
      <c r="F157" s="135"/>
      <c r="G157" s="135"/>
      <c r="H157" s="135"/>
      <c r="I157" s="135"/>
      <c r="J157" s="135"/>
      <c r="K157" s="135"/>
      <c r="L157" s="135"/>
      <c r="M157" s="135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35"/>
      <c r="Z157" s="135"/>
      <c r="AA157" s="135"/>
    </row>
    <row r="158" spans="2:27" ht="20.149999999999999" customHeight="1">
      <c r="B158" s="135"/>
      <c r="C158" s="135"/>
      <c r="D158" s="135"/>
      <c r="E158" s="135"/>
      <c r="F158" s="135"/>
      <c r="G158" s="135"/>
      <c r="H158" s="135"/>
      <c r="I158" s="135"/>
      <c r="J158" s="135"/>
      <c r="K158" s="135"/>
      <c r="L158" s="135"/>
      <c r="M158" s="135"/>
      <c r="N158" s="135"/>
      <c r="O158" s="135"/>
      <c r="P158" s="135"/>
      <c r="Q158" s="135"/>
      <c r="R158" s="135"/>
      <c r="S158" s="135"/>
      <c r="T158" s="135"/>
      <c r="U158" s="135"/>
      <c r="V158" s="135"/>
      <c r="W158" s="135"/>
      <c r="X158" s="135"/>
      <c r="Y158" s="135"/>
      <c r="Z158" s="135"/>
      <c r="AA158" s="135"/>
    </row>
    <row r="159" spans="2:27" ht="20.149999999999999" customHeight="1">
      <c r="B159" s="135"/>
      <c r="C159" s="135"/>
      <c r="D159" s="135"/>
      <c r="E159" s="135"/>
      <c r="F159" s="135"/>
      <c r="G159" s="135"/>
      <c r="H159" s="135"/>
      <c r="I159" s="135"/>
      <c r="J159" s="135"/>
      <c r="K159" s="135"/>
      <c r="L159" s="135"/>
      <c r="M159" s="135"/>
      <c r="N159" s="135"/>
      <c r="O159" s="135"/>
      <c r="P159" s="135"/>
      <c r="Q159" s="135"/>
      <c r="R159" s="135"/>
      <c r="S159" s="135"/>
      <c r="T159" s="135"/>
      <c r="U159" s="135"/>
      <c r="V159" s="135"/>
      <c r="W159" s="135"/>
      <c r="X159" s="135"/>
      <c r="Y159" s="135"/>
      <c r="Z159" s="135"/>
      <c r="AA159" s="135"/>
    </row>
    <row r="160" spans="2:27" ht="20.149999999999999" customHeight="1">
      <c r="B160" s="135"/>
      <c r="C160" s="135"/>
      <c r="D160" s="135"/>
      <c r="E160" s="135"/>
      <c r="F160" s="135"/>
      <c r="G160" s="135"/>
      <c r="H160" s="135"/>
      <c r="I160" s="135"/>
      <c r="J160" s="135"/>
      <c r="K160" s="135"/>
      <c r="L160" s="135"/>
      <c r="M160" s="135"/>
      <c r="N160" s="135"/>
      <c r="O160" s="135"/>
      <c r="P160" s="135"/>
      <c r="Q160" s="135"/>
      <c r="R160" s="135"/>
      <c r="S160" s="135"/>
      <c r="T160" s="135"/>
      <c r="U160" s="135"/>
      <c r="V160" s="135"/>
      <c r="W160" s="135"/>
      <c r="X160" s="135"/>
      <c r="Y160" s="135"/>
      <c r="Z160" s="135"/>
      <c r="AA160" s="135"/>
    </row>
    <row r="161" spans="2:27" ht="20.149999999999999" customHeight="1">
      <c r="B161" s="135"/>
      <c r="C161" s="135"/>
      <c r="D161" s="135"/>
      <c r="E161" s="135"/>
      <c r="F161" s="135"/>
      <c r="G161" s="135"/>
      <c r="H161" s="135"/>
      <c r="I161" s="135"/>
      <c r="J161" s="135"/>
      <c r="K161" s="135"/>
      <c r="L161" s="135"/>
      <c r="M161" s="135"/>
      <c r="N161" s="135"/>
      <c r="O161" s="135"/>
      <c r="P161" s="135"/>
      <c r="Q161" s="135"/>
      <c r="R161" s="135"/>
      <c r="S161" s="135"/>
      <c r="T161" s="135"/>
      <c r="U161" s="135"/>
      <c r="V161" s="135"/>
      <c r="W161" s="135"/>
      <c r="X161" s="135"/>
      <c r="Y161" s="135"/>
      <c r="Z161" s="135"/>
      <c r="AA161" s="135"/>
    </row>
    <row r="162" spans="2:27" ht="20.149999999999999" customHeight="1">
      <c r="B162" s="135"/>
      <c r="C162" s="135"/>
      <c r="D162" s="135"/>
      <c r="E162" s="135"/>
      <c r="F162" s="135"/>
      <c r="G162" s="135"/>
      <c r="H162" s="135"/>
      <c r="I162" s="135"/>
      <c r="J162" s="135"/>
      <c r="K162" s="135"/>
      <c r="L162" s="135"/>
      <c r="M162" s="135"/>
      <c r="N162" s="135"/>
      <c r="O162" s="135"/>
      <c r="P162" s="135"/>
      <c r="Q162" s="135"/>
      <c r="R162" s="135"/>
      <c r="S162" s="135"/>
      <c r="T162" s="135"/>
      <c r="U162" s="135"/>
      <c r="V162" s="135"/>
      <c r="W162" s="135"/>
      <c r="X162" s="135"/>
      <c r="Y162" s="135"/>
      <c r="Z162" s="135"/>
      <c r="AA162" s="135"/>
    </row>
    <row r="163" spans="2:27" ht="20.149999999999999" customHeight="1">
      <c r="B163" s="135"/>
      <c r="C163" s="135"/>
      <c r="D163" s="135"/>
      <c r="E163" s="135"/>
      <c r="F163" s="135"/>
      <c r="G163" s="135"/>
      <c r="H163" s="135"/>
      <c r="I163" s="135"/>
      <c r="J163" s="135"/>
      <c r="K163" s="135"/>
      <c r="L163" s="135"/>
      <c r="M163" s="135"/>
      <c r="N163" s="135"/>
      <c r="O163" s="135"/>
      <c r="P163" s="135"/>
      <c r="Q163" s="135"/>
      <c r="R163" s="135"/>
      <c r="S163" s="135"/>
      <c r="T163" s="135"/>
      <c r="U163" s="135"/>
      <c r="V163" s="135"/>
      <c r="W163" s="135"/>
      <c r="X163" s="135"/>
      <c r="Y163" s="135"/>
      <c r="Z163" s="135"/>
      <c r="AA163" s="135"/>
    </row>
    <row r="164" spans="2:27" ht="20.149999999999999" customHeight="1">
      <c r="B164" s="135"/>
      <c r="C164" s="135"/>
      <c r="D164" s="135"/>
      <c r="E164" s="135"/>
      <c r="F164" s="135"/>
      <c r="G164" s="135"/>
      <c r="H164" s="135"/>
      <c r="I164" s="135"/>
      <c r="J164" s="135"/>
      <c r="K164" s="135"/>
      <c r="L164" s="135"/>
      <c r="M164" s="135"/>
      <c r="N164" s="135"/>
      <c r="O164" s="135"/>
      <c r="P164" s="135"/>
      <c r="Q164" s="135"/>
      <c r="R164" s="135"/>
      <c r="S164" s="135"/>
      <c r="T164" s="135"/>
      <c r="U164" s="135"/>
      <c r="V164" s="135"/>
      <c r="W164" s="135"/>
      <c r="X164" s="135"/>
      <c r="Y164" s="135"/>
      <c r="Z164" s="135"/>
      <c r="AA164" s="135"/>
    </row>
    <row r="165" spans="2:27" ht="20.149999999999999" customHeight="1">
      <c r="B165" s="135"/>
      <c r="C165" s="135"/>
      <c r="D165" s="135"/>
      <c r="E165" s="135"/>
      <c r="F165" s="135"/>
      <c r="G165" s="135"/>
      <c r="H165" s="135"/>
      <c r="I165" s="135"/>
      <c r="J165" s="135"/>
      <c r="K165" s="135"/>
      <c r="L165" s="135"/>
      <c r="M165" s="135"/>
      <c r="N165" s="135"/>
      <c r="O165" s="135"/>
      <c r="P165" s="135"/>
      <c r="Q165" s="135"/>
      <c r="R165" s="135"/>
      <c r="S165" s="135"/>
      <c r="T165" s="135"/>
      <c r="U165" s="135"/>
      <c r="V165" s="135"/>
      <c r="W165" s="135"/>
      <c r="X165" s="135"/>
      <c r="Y165" s="135"/>
      <c r="Z165" s="135"/>
      <c r="AA165" s="135"/>
    </row>
    <row r="166" spans="2:27" ht="20.149999999999999" customHeight="1">
      <c r="B166" s="135"/>
      <c r="C166" s="135"/>
      <c r="D166" s="135"/>
      <c r="E166" s="135"/>
      <c r="F166" s="135"/>
      <c r="G166" s="135"/>
      <c r="H166" s="135"/>
      <c r="I166" s="135"/>
      <c r="J166" s="135"/>
      <c r="K166" s="135"/>
      <c r="L166" s="135"/>
      <c r="M166" s="135"/>
      <c r="N166" s="135"/>
      <c r="O166" s="135"/>
      <c r="P166" s="135"/>
      <c r="Q166" s="135"/>
      <c r="R166" s="135"/>
      <c r="S166" s="135"/>
      <c r="T166" s="135"/>
      <c r="U166" s="135"/>
      <c r="V166" s="135"/>
      <c r="W166" s="135"/>
      <c r="X166" s="135"/>
      <c r="Y166" s="135"/>
      <c r="Z166" s="135"/>
      <c r="AA166" s="135"/>
    </row>
    <row r="167" spans="2:27" ht="20.149999999999999" customHeight="1">
      <c r="B167" s="135"/>
      <c r="C167" s="135"/>
      <c r="D167" s="135"/>
      <c r="E167" s="135"/>
      <c r="F167" s="135"/>
      <c r="G167" s="135"/>
      <c r="H167" s="135"/>
      <c r="I167" s="135"/>
      <c r="J167" s="135"/>
      <c r="K167" s="135"/>
      <c r="L167" s="135"/>
      <c r="M167" s="135"/>
      <c r="N167" s="135"/>
      <c r="O167" s="135"/>
      <c r="P167" s="135"/>
      <c r="Q167" s="135"/>
      <c r="R167" s="135"/>
      <c r="S167" s="135"/>
      <c r="T167" s="135"/>
      <c r="U167" s="135"/>
      <c r="V167" s="135"/>
      <c r="W167" s="135"/>
      <c r="X167" s="135"/>
      <c r="Y167" s="135"/>
      <c r="Z167" s="135"/>
      <c r="AA167" s="135"/>
    </row>
    <row r="168" spans="2:27" ht="20.149999999999999" customHeight="1">
      <c r="B168" s="135"/>
      <c r="C168" s="135"/>
      <c r="D168" s="135"/>
      <c r="E168" s="135"/>
      <c r="F168" s="135"/>
      <c r="G168" s="135"/>
      <c r="H168" s="135"/>
      <c r="I168" s="135"/>
      <c r="J168" s="135"/>
      <c r="K168" s="135"/>
      <c r="L168" s="135"/>
      <c r="M168" s="135"/>
      <c r="N168" s="135"/>
      <c r="O168" s="135"/>
      <c r="P168" s="135"/>
      <c r="Q168" s="135"/>
      <c r="R168" s="135"/>
      <c r="S168" s="135"/>
      <c r="T168" s="135"/>
      <c r="U168" s="135"/>
      <c r="V168" s="135"/>
      <c r="W168" s="135"/>
      <c r="X168" s="135"/>
      <c r="Y168" s="135"/>
      <c r="Z168" s="135"/>
      <c r="AA168" s="135"/>
    </row>
    <row r="169" spans="2:27" ht="20.149999999999999" customHeight="1">
      <c r="B169" s="135"/>
      <c r="C169" s="135"/>
      <c r="D169" s="135"/>
      <c r="E169" s="135"/>
      <c r="F169" s="135"/>
      <c r="G169" s="135"/>
      <c r="H169" s="135"/>
      <c r="I169" s="135"/>
      <c r="J169" s="135"/>
      <c r="K169" s="135"/>
      <c r="L169" s="135"/>
      <c r="M169" s="135"/>
      <c r="N169" s="135"/>
      <c r="O169" s="135"/>
      <c r="P169" s="135"/>
      <c r="Q169" s="135"/>
      <c r="R169" s="135"/>
      <c r="S169" s="135"/>
      <c r="T169" s="135"/>
      <c r="U169" s="135"/>
      <c r="V169" s="135"/>
      <c r="W169" s="135"/>
      <c r="X169" s="135"/>
      <c r="Y169" s="135"/>
      <c r="Z169" s="135"/>
      <c r="AA169" s="135"/>
    </row>
    <row r="170" spans="2:27" ht="20.149999999999999" customHeight="1">
      <c r="B170" s="135"/>
      <c r="C170" s="135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5"/>
      <c r="O170" s="135"/>
      <c r="P170" s="135"/>
      <c r="Q170" s="135"/>
      <c r="R170" s="135"/>
      <c r="S170" s="135"/>
      <c r="T170" s="135"/>
      <c r="U170" s="135"/>
      <c r="V170" s="135"/>
      <c r="W170" s="135"/>
      <c r="X170" s="135"/>
      <c r="Y170" s="135"/>
      <c r="Z170" s="135"/>
      <c r="AA170" s="135"/>
    </row>
    <row r="171" spans="2:27" ht="20.149999999999999" customHeight="1">
      <c r="B171" s="135"/>
      <c r="C171" s="135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5"/>
      <c r="O171" s="135"/>
      <c r="P171" s="135"/>
      <c r="Q171" s="135"/>
      <c r="R171" s="135"/>
      <c r="S171" s="135"/>
      <c r="T171" s="135"/>
      <c r="U171" s="135"/>
      <c r="V171" s="135"/>
      <c r="W171" s="135"/>
      <c r="X171" s="135"/>
      <c r="Y171" s="135"/>
      <c r="Z171" s="135"/>
      <c r="AA171" s="135"/>
    </row>
    <row r="172" spans="2:27" ht="20.149999999999999" customHeight="1">
      <c r="B172" s="135"/>
      <c r="C172" s="135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5"/>
      <c r="O172" s="135"/>
      <c r="P172" s="135"/>
      <c r="Q172" s="135"/>
      <c r="R172" s="135"/>
      <c r="S172" s="135"/>
      <c r="T172" s="135"/>
      <c r="U172" s="135"/>
      <c r="V172" s="135"/>
      <c r="W172" s="135"/>
      <c r="X172" s="135"/>
      <c r="Y172" s="135"/>
      <c r="Z172" s="135"/>
      <c r="AA172" s="135"/>
    </row>
    <row r="173" spans="2:27" ht="20.149999999999999" customHeight="1">
      <c r="B173" s="135"/>
      <c r="C173" s="135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5"/>
      <c r="O173" s="135"/>
      <c r="P173" s="135"/>
      <c r="Q173" s="135"/>
      <c r="R173" s="135"/>
      <c r="S173" s="135"/>
      <c r="T173" s="135"/>
      <c r="U173" s="135"/>
      <c r="V173" s="135"/>
      <c r="W173" s="135"/>
      <c r="X173" s="135"/>
      <c r="Y173" s="135"/>
      <c r="Z173" s="135"/>
      <c r="AA173" s="135"/>
    </row>
    <row r="174" spans="2:27" ht="20.149999999999999" customHeight="1">
      <c r="B174" s="135"/>
      <c r="C174" s="135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5"/>
      <c r="O174" s="135"/>
      <c r="P174" s="135"/>
      <c r="Q174" s="135"/>
      <c r="R174" s="135"/>
      <c r="S174" s="135"/>
      <c r="T174" s="135"/>
      <c r="U174" s="135"/>
      <c r="V174" s="135"/>
      <c r="W174" s="135"/>
      <c r="X174" s="135"/>
      <c r="Y174" s="135"/>
      <c r="Z174" s="135"/>
      <c r="AA174" s="135"/>
    </row>
    <row r="175" spans="2:27" ht="20.149999999999999" customHeight="1">
      <c r="B175" s="135"/>
      <c r="C175" s="135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5"/>
      <c r="S175" s="135"/>
      <c r="T175" s="135"/>
      <c r="U175" s="135"/>
      <c r="V175" s="135"/>
      <c r="W175" s="135"/>
      <c r="X175" s="135"/>
      <c r="Y175" s="135"/>
      <c r="Z175" s="135"/>
      <c r="AA175" s="135"/>
    </row>
    <row r="176" spans="2:27" ht="20.149999999999999" customHeight="1">
      <c r="B176" s="135"/>
      <c r="C176" s="135"/>
      <c r="D176" s="135"/>
      <c r="E176" s="135"/>
      <c r="F176" s="135"/>
      <c r="G176" s="135"/>
      <c r="H176" s="135"/>
      <c r="I176" s="135"/>
      <c r="J176" s="135"/>
      <c r="K176" s="135"/>
      <c r="L176" s="135"/>
      <c r="M176" s="135"/>
      <c r="N176" s="135"/>
      <c r="O176" s="135"/>
      <c r="P176" s="135"/>
      <c r="Q176" s="135"/>
      <c r="R176" s="135"/>
      <c r="S176" s="135"/>
      <c r="T176" s="135"/>
      <c r="U176" s="135"/>
      <c r="V176" s="135"/>
      <c r="W176" s="135"/>
      <c r="X176" s="135"/>
      <c r="Y176" s="135"/>
      <c r="Z176" s="135"/>
      <c r="AA176" s="135"/>
    </row>
    <row r="177" spans="2:27" ht="20.149999999999999" customHeight="1">
      <c r="B177" s="135"/>
      <c r="C177" s="135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5"/>
      <c r="O177" s="135"/>
      <c r="P177" s="135"/>
      <c r="Q177" s="135"/>
      <c r="R177" s="135"/>
      <c r="S177" s="135"/>
      <c r="T177" s="135"/>
      <c r="U177" s="135"/>
      <c r="V177" s="135"/>
      <c r="W177" s="135"/>
      <c r="X177" s="135"/>
      <c r="Y177" s="135"/>
      <c r="Z177" s="135"/>
      <c r="AA177" s="135"/>
    </row>
    <row r="178" spans="2:27" ht="20.149999999999999" customHeight="1">
      <c r="B178" s="135"/>
      <c r="C178" s="135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5"/>
      <c r="O178" s="135"/>
      <c r="P178" s="135"/>
      <c r="Q178" s="135"/>
      <c r="R178" s="135"/>
      <c r="S178" s="135"/>
      <c r="T178" s="135"/>
      <c r="U178" s="135"/>
      <c r="V178" s="135"/>
      <c r="W178" s="135"/>
      <c r="X178" s="135"/>
      <c r="Y178" s="135"/>
      <c r="Z178" s="135"/>
      <c r="AA178" s="135"/>
    </row>
    <row r="179" spans="2:27" ht="20.149999999999999" customHeight="1">
      <c r="B179" s="135"/>
      <c r="C179" s="135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5"/>
      <c r="O179" s="135"/>
      <c r="P179" s="135"/>
      <c r="Q179" s="135"/>
      <c r="R179" s="135"/>
      <c r="S179" s="135"/>
      <c r="T179" s="135"/>
      <c r="U179" s="135"/>
      <c r="V179" s="135"/>
      <c r="W179" s="135"/>
      <c r="X179" s="135"/>
      <c r="Y179" s="135"/>
      <c r="Z179" s="135"/>
      <c r="AA179" s="135"/>
    </row>
    <row r="180" spans="2:27" ht="20.149999999999999" customHeight="1">
      <c r="B180" s="135"/>
      <c r="C180" s="135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5"/>
      <c r="O180" s="135"/>
      <c r="P180" s="135"/>
      <c r="Q180" s="135"/>
      <c r="R180" s="135"/>
      <c r="S180" s="135"/>
      <c r="T180" s="135"/>
      <c r="U180" s="135"/>
      <c r="V180" s="135"/>
      <c r="W180" s="135"/>
      <c r="X180" s="135"/>
      <c r="Y180" s="135"/>
      <c r="Z180" s="135"/>
      <c r="AA180" s="135"/>
    </row>
    <row r="181" spans="2:27" ht="20.149999999999999" customHeight="1">
      <c r="B181" s="135"/>
      <c r="C181" s="135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5"/>
      <c r="O181" s="135"/>
      <c r="P181" s="135"/>
      <c r="Q181" s="135"/>
      <c r="R181" s="135"/>
      <c r="S181" s="135"/>
      <c r="T181" s="135"/>
      <c r="U181" s="135"/>
      <c r="V181" s="135"/>
      <c r="W181" s="135"/>
      <c r="X181" s="135"/>
      <c r="Y181" s="135"/>
      <c r="Z181" s="135"/>
      <c r="AA181" s="135"/>
    </row>
    <row r="182" spans="2:27" ht="20.149999999999999" customHeight="1">
      <c r="B182" s="135"/>
      <c r="C182" s="135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5"/>
      <c r="O182" s="135"/>
      <c r="P182" s="135"/>
      <c r="Q182" s="135"/>
      <c r="R182" s="135"/>
      <c r="S182" s="135"/>
      <c r="T182" s="135"/>
      <c r="U182" s="135"/>
      <c r="V182" s="135"/>
      <c r="W182" s="135"/>
      <c r="X182" s="135"/>
      <c r="Y182" s="135"/>
      <c r="Z182" s="135"/>
      <c r="AA182" s="135"/>
    </row>
    <row r="183" spans="2:27" ht="20.149999999999999" customHeight="1">
      <c r="B183" s="135"/>
      <c r="C183" s="135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5"/>
      <c r="O183" s="135"/>
      <c r="P183" s="135"/>
      <c r="Q183" s="135"/>
      <c r="R183" s="135"/>
      <c r="S183" s="135"/>
      <c r="T183" s="135"/>
      <c r="U183" s="135"/>
      <c r="V183" s="135"/>
      <c r="W183" s="135"/>
      <c r="X183" s="135"/>
      <c r="Y183" s="135"/>
      <c r="Z183" s="135"/>
      <c r="AA183" s="135"/>
    </row>
    <row r="184" spans="2:27" ht="20.149999999999999" customHeight="1">
      <c r="B184" s="135"/>
      <c r="C184" s="135"/>
      <c r="D184" s="135"/>
      <c r="E184" s="135"/>
      <c r="F184" s="135"/>
      <c r="G184" s="135"/>
      <c r="H184" s="135"/>
      <c r="I184" s="135"/>
      <c r="J184" s="135"/>
      <c r="K184" s="135"/>
      <c r="L184" s="135"/>
      <c r="M184" s="135"/>
      <c r="N184" s="135"/>
      <c r="O184" s="135"/>
      <c r="P184" s="135"/>
      <c r="Q184" s="135"/>
      <c r="R184" s="135"/>
      <c r="S184" s="135"/>
      <c r="T184" s="135"/>
      <c r="U184" s="135"/>
      <c r="V184" s="135"/>
      <c r="W184" s="135"/>
      <c r="X184" s="135"/>
      <c r="Y184" s="135"/>
      <c r="Z184" s="135"/>
      <c r="AA184" s="135"/>
    </row>
    <row r="185" spans="2:27" ht="20.149999999999999" customHeight="1">
      <c r="B185" s="135"/>
      <c r="C185" s="135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5"/>
      <c r="O185" s="135"/>
      <c r="P185" s="135"/>
      <c r="Q185" s="135"/>
      <c r="R185" s="135"/>
      <c r="S185" s="135"/>
      <c r="T185" s="135"/>
      <c r="U185" s="135"/>
      <c r="V185" s="135"/>
      <c r="W185" s="135"/>
      <c r="X185" s="135"/>
      <c r="Y185" s="135"/>
      <c r="Z185" s="135"/>
      <c r="AA185" s="135"/>
    </row>
    <row r="186" spans="2:27" ht="20.149999999999999" customHeight="1">
      <c r="B186" s="135"/>
      <c r="C186" s="135"/>
      <c r="D186" s="135"/>
      <c r="E186" s="135"/>
      <c r="F186" s="135"/>
      <c r="G186" s="135"/>
      <c r="H186" s="135"/>
      <c r="I186" s="135"/>
      <c r="J186" s="135"/>
      <c r="K186" s="135"/>
      <c r="L186" s="135"/>
      <c r="M186" s="135"/>
      <c r="N186" s="135"/>
      <c r="O186" s="135"/>
      <c r="P186" s="135"/>
      <c r="Q186" s="135"/>
      <c r="R186" s="135"/>
      <c r="S186" s="135"/>
      <c r="T186" s="135"/>
      <c r="U186" s="135"/>
      <c r="V186" s="135"/>
      <c r="W186" s="135"/>
      <c r="X186" s="135"/>
      <c r="Y186" s="135"/>
      <c r="Z186" s="135"/>
      <c r="AA186" s="135"/>
    </row>
    <row r="187" spans="2:27" ht="20.149999999999999" customHeight="1">
      <c r="B187" s="135"/>
      <c r="C187" s="135"/>
      <c r="D187" s="135"/>
      <c r="E187" s="135"/>
      <c r="F187" s="135"/>
      <c r="G187" s="135"/>
      <c r="H187" s="135"/>
      <c r="I187" s="135"/>
      <c r="J187" s="135"/>
      <c r="K187" s="135"/>
      <c r="L187" s="135"/>
      <c r="M187" s="135"/>
      <c r="N187" s="135"/>
      <c r="O187" s="135"/>
      <c r="P187" s="135"/>
      <c r="Q187" s="135"/>
      <c r="R187" s="135"/>
      <c r="S187" s="135"/>
      <c r="T187" s="135"/>
      <c r="U187" s="135"/>
      <c r="V187" s="135"/>
      <c r="W187" s="135"/>
      <c r="X187" s="135"/>
      <c r="Y187" s="135"/>
      <c r="Z187" s="135"/>
      <c r="AA187" s="135"/>
    </row>
    <row r="188" spans="2:27" ht="20.149999999999999" customHeight="1">
      <c r="B188" s="135"/>
      <c r="C188" s="135"/>
      <c r="D188" s="135"/>
      <c r="E188" s="135"/>
      <c r="F188" s="135"/>
      <c r="G188" s="135"/>
      <c r="H188" s="135"/>
      <c r="I188" s="135"/>
      <c r="J188" s="135"/>
      <c r="K188" s="135"/>
      <c r="L188" s="135"/>
      <c r="M188" s="135"/>
      <c r="N188" s="135"/>
      <c r="O188" s="135"/>
      <c r="P188" s="135"/>
      <c r="Q188" s="135"/>
      <c r="R188" s="135"/>
      <c r="S188" s="135"/>
      <c r="T188" s="135"/>
      <c r="U188" s="135"/>
      <c r="V188" s="135"/>
      <c r="W188" s="135"/>
      <c r="X188" s="135"/>
      <c r="Y188" s="135"/>
      <c r="Z188" s="135"/>
      <c r="AA188" s="135"/>
    </row>
    <row r="189" spans="2:27" ht="20.149999999999999" customHeight="1">
      <c r="B189" s="135"/>
      <c r="C189" s="135"/>
      <c r="D189" s="135"/>
      <c r="E189" s="135"/>
      <c r="F189" s="135"/>
      <c r="G189" s="135"/>
      <c r="H189" s="135"/>
      <c r="I189" s="135"/>
      <c r="J189" s="135"/>
      <c r="K189" s="135"/>
      <c r="L189" s="135"/>
      <c r="M189" s="135"/>
      <c r="N189" s="135"/>
      <c r="O189" s="135"/>
      <c r="P189" s="135"/>
      <c r="Q189" s="135"/>
      <c r="R189" s="135"/>
      <c r="S189" s="135"/>
      <c r="T189" s="135"/>
      <c r="U189" s="135"/>
      <c r="V189" s="135"/>
      <c r="W189" s="135"/>
      <c r="X189" s="135"/>
      <c r="Y189" s="135"/>
      <c r="Z189" s="135"/>
      <c r="AA189" s="135"/>
    </row>
    <row r="190" spans="2:27" ht="20.149999999999999" customHeight="1">
      <c r="B190" s="135"/>
      <c r="C190" s="135"/>
      <c r="D190" s="135"/>
      <c r="E190" s="135"/>
      <c r="F190" s="135"/>
      <c r="G190" s="135"/>
      <c r="H190" s="135"/>
      <c r="I190" s="135"/>
      <c r="J190" s="135"/>
      <c r="K190" s="135"/>
      <c r="L190" s="135"/>
      <c r="M190" s="135"/>
      <c r="N190" s="135"/>
      <c r="O190" s="135"/>
      <c r="P190" s="135"/>
      <c r="Q190" s="135"/>
      <c r="R190" s="135"/>
      <c r="S190" s="135"/>
      <c r="T190" s="135"/>
      <c r="U190" s="135"/>
      <c r="V190" s="135"/>
      <c r="W190" s="135"/>
      <c r="X190" s="135"/>
      <c r="Y190" s="135"/>
      <c r="Z190" s="135"/>
      <c r="AA190" s="135"/>
    </row>
    <row r="191" spans="2:27" ht="20.149999999999999" customHeight="1">
      <c r="B191" s="135"/>
      <c r="C191" s="135"/>
      <c r="D191" s="135"/>
      <c r="E191" s="135"/>
      <c r="F191" s="135"/>
      <c r="G191" s="135"/>
      <c r="H191" s="135"/>
      <c r="I191" s="135"/>
      <c r="J191" s="135"/>
      <c r="K191" s="135"/>
      <c r="L191" s="135"/>
      <c r="M191" s="135"/>
      <c r="N191" s="135"/>
      <c r="O191" s="135"/>
      <c r="P191" s="135"/>
      <c r="Q191" s="135"/>
      <c r="R191" s="135"/>
      <c r="S191" s="135"/>
      <c r="T191" s="135"/>
      <c r="U191" s="135"/>
      <c r="V191" s="135"/>
      <c r="W191" s="135"/>
      <c r="X191" s="135"/>
      <c r="Y191" s="135"/>
      <c r="Z191" s="135"/>
      <c r="AA191" s="135"/>
    </row>
    <row r="192" spans="2:27" ht="20.149999999999999" customHeight="1">
      <c r="B192" s="135"/>
      <c r="C192" s="135"/>
      <c r="D192" s="135"/>
      <c r="E192" s="135"/>
      <c r="F192" s="135"/>
      <c r="G192" s="135"/>
      <c r="H192" s="135"/>
      <c r="I192" s="135"/>
      <c r="J192" s="135"/>
      <c r="K192" s="135"/>
      <c r="L192" s="135"/>
      <c r="M192" s="135"/>
      <c r="N192" s="135"/>
      <c r="O192" s="135"/>
      <c r="P192" s="135"/>
      <c r="Q192" s="135"/>
      <c r="R192" s="135"/>
      <c r="S192" s="135"/>
      <c r="T192" s="135"/>
      <c r="U192" s="135"/>
      <c r="V192" s="135"/>
      <c r="W192" s="135"/>
      <c r="X192" s="135"/>
      <c r="Y192" s="135"/>
      <c r="Z192" s="135"/>
      <c r="AA192" s="135"/>
    </row>
    <row r="193" spans="2:27" ht="20.149999999999999" customHeight="1">
      <c r="B193" s="135"/>
      <c r="C193" s="135"/>
      <c r="D193" s="135"/>
      <c r="E193" s="135"/>
      <c r="F193" s="135"/>
      <c r="G193" s="135"/>
      <c r="H193" s="135"/>
      <c r="I193" s="135"/>
      <c r="J193" s="135"/>
      <c r="K193" s="135"/>
      <c r="L193" s="135"/>
      <c r="M193" s="135"/>
      <c r="N193" s="135"/>
      <c r="O193" s="135"/>
      <c r="P193" s="135"/>
      <c r="Q193" s="135"/>
      <c r="R193" s="135"/>
      <c r="S193" s="135"/>
      <c r="T193" s="135"/>
      <c r="U193" s="135"/>
      <c r="V193" s="135"/>
      <c r="W193" s="135"/>
      <c r="X193" s="135"/>
      <c r="Y193" s="135"/>
      <c r="Z193" s="135"/>
      <c r="AA193" s="135"/>
    </row>
    <row r="194" spans="2:27" ht="20.149999999999999" customHeight="1">
      <c r="B194" s="135"/>
      <c r="C194" s="135"/>
      <c r="D194" s="135"/>
      <c r="E194" s="135"/>
      <c r="F194" s="135"/>
      <c r="G194" s="135"/>
      <c r="H194" s="135"/>
      <c r="I194" s="135"/>
      <c r="J194" s="135"/>
      <c r="K194" s="135"/>
      <c r="L194" s="135"/>
      <c r="M194" s="135"/>
      <c r="N194" s="135"/>
      <c r="O194" s="135"/>
      <c r="P194" s="135"/>
      <c r="Q194" s="135"/>
      <c r="R194" s="135"/>
      <c r="S194" s="135"/>
      <c r="T194" s="135"/>
      <c r="U194" s="135"/>
      <c r="V194" s="135"/>
      <c r="W194" s="135"/>
      <c r="X194" s="135"/>
      <c r="Y194" s="135"/>
      <c r="Z194" s="135"/>
      <c r="AA194" s="135"/>
    </row>
    <row r="195" spans="2:27" ht="20.149999999999999" customHeight="1">
      <c r="B195" s="135"/>
      <c r="C195" s="135"/>
      <c r="D195" s="135"/>
      <c r="E195" s="135"/>
      <c r="F195" s="135"/>
      <c r="G195" s="135"/>
      <c r="H195" s="135"/>
      <c r="I195" s="135"/>
      <c r="J195" s="135"/>
      <c r="K195" s="135"/>
      <c r="L195" s="135"/>
      <c r="M195" s="135"/>
      <c r="N195" s="135"/>
      <c r="O195" s="135"/>
      <c r="P195" s="135"/>
      <c r="Q195" s="135"/>
      <c r="R195" s="135"/>
      <c r="S195" s="135"/>
      <c r="T195" s="135"/>
      <c r="U195" s="135"/>
      <c r="V195" s="135"/>
      <c r="W195" s="135"/>
      <c r="X195" s="135"/>
      <c r="Y195" s="135"/>
      <c r="Z195" s="135"/>
      <c r="AA195" s="135"/>
    </row>
    <row r="196" spans="2:27" ht="20.149999999999999" customHeight="1">
      <c r="B196" s="135"/>
      <c r="C196" s="135"/>
      <c r="D196" s="135"/>
      <c r="E196" s="135"/>
      <c r="F196" s="135"/>
      <c r="G196" s="135"/>
      <c r="H196" s="135"/>
      <c r="I196" s="135"/>
      <c r="J196" s="135"/>
      <c r="K196" s="135"/>
      <c r="L196" s="135"/>
      <c r="M196" s="135"/>
      <c r="N196" s="135"/>
      <c r="O196" s="135"/>
      <c r="P196" s="135"/>
      <c r="Q196" s="135"/>
      <c r="R196" s="135"/>
      <c r="S196" s="135"/>
      <c r="T196" s="135"/>
      <c r="U196" s="135"/>
      <c r="V196" s="135"/>
      <c r="W196" s="135"/>
      <c r="X196" s="135"/>
      <c r="Y196" s="135"/>
      <c r="Z196" s="135"/>
      <c r="AA196" s="135"/>
    </row>
    <row r="197" spans="2:27" ht="20.149999999999999" customHeight="1">
      <c r="B197" s="135"/>
      <c r="C197" s="135"/>
      <c r="D197" s="135"/>
      <c r="E197" s="135"/>
      <c r="F197" s="135"/>
      <c r="G197" s="135"/>
      <c r="H197" s="135"/>
      <c r="I197" s="135"/>
      <c r="J197" s="135"/>
      <c r="K197" s="135"/>
      <c r="L197" s="135"/>
      <c r="M197" s="135"/>
      <c r="N197" s="135"/>
      <c r="O197" s="135"/>
      <c r="P197" s="135"/>
      <c r="Q197" s="135"/>
      <c r="R197" s="135"/>
      <c r="S197" s="135"/>
      <c r="T197" s="135"/>
      <c r="U197" s="135"/>
      <c r="V197" s="135"/>
      <c r="W197" s="135"/>
      <c r="X197" s="135"/>
      <c r="Y197" s="135"/>
      <c r="Z197" s="135"/>
      <c r="AA197" s="135"/>
    </row>
    <row r="198" spans="2:27" ht="20.149999999999999" customHeight="1">
      <c r="B198" s="135"/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</row>
    <row r="199" spans="2:27" ht="20.149999999999999" customHeight="1">
      <c r="B199" s="135"/>
      <c r="C199" s="135"/>
      <c r="D199" s="135"/>
      <c r="E199" s="135"/>
      <c r="F199" s="135"/>
      <c r="G199" s="135"/>
      <c r="H199" s="135"/>
      <c r="I199" s="135"/>
      <c r="J199" s="135"/>
      <c r="K199" s="135"/>
      <c r="L199" s="135"/>
      <c r="M199" s="135"/>
      <c r="N199" s="135"/>
      <c r="O199" s="135"/>
      <c r="P199" s="135"/>
      <c r="Q199" s="135"/>
      <c r="R199" s="135"/>
      <c r="S199" s="135"/>
      <c r="T199" s="135"/>
      <c r="U199" s="135"/>
      <c r="V199" s="135"/>
      <c r="W199" s="135"/>
      <c r="X199" s="135"/>
      <c r="Y199" s="135"/>
      <c r="Z199" s="135"/>
      <c r="AA199" s="135"/>
    </row>
    <row r="200" spans="2:27" ht="20.149999999999999" customHeight="1">
      <c r="B200" s="135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</row>
    <row r="201" spans="2:27" ht="20.149999999999999" customHeight="1">
      <c r="B201" s="135"/>
      <c r="C201" s="135"/>
      <c r="D201" s="135"/>
      <c r="E201" s="135"/>
      <c r="F201" s="135"/>
      <c r="G201" s="135"/>
      <c r="H201" s="135"/>
      <c r="I201" s="135"/>
      <c r="J201" s="135"/>
      <c r="K201" s="135"/>
      <c r="L201" s="135"/>
      <c r="M201" s="135"/>
      <c r="N201" s="135"/>
      <c r="O201" s="135"/>
      <c r="P201" s="135"/>
      <c r="Q201" s="135"/>
      <c r="R201" s="135"/>
      <c r="S201" s="135"/>
      <c r="T201" s="135"/>
      <c r="U201" s="135"/>
      <c r="V201" s="135"/>
      <c r="W201" s="135"/>
      <c r="X201" s="135"/>
      <c r="Y201" s="135"/>
      <c r="Z201" s="135"/>
      <c r="AA201" s="135"/>
    </row>
    <row r="202" spans="2:27" ht="20.149999999999999" customHeight="1">
      <c r="B202" s="156"/>
      <c r="C202" s="156"/>
      <c r="D202" s="156"/>
      <c r="E202" s="156"/>
      <c r="F202" s="156"/>
      <c r="G202" s="156"/>
      <c r="H202" s="156"/>
      <c r="I202" s="156"/>
      <c r="J202" s="156"/>
      <c r="K202" s="156"/>
      <c r="L202" s="156"/>
      <c r="M202" s="156"/>
      <c r="N202" s="135"/>
      <c r="O202" s="135"/>
      <c r="P202" s="135"/>
      <c r="Q202" s="135"/>
      <c r="R202" s="135"/>
      <c r="S202" s="135"/>
      <c r="T202" s="135"/>
      <c r="U202" s="135"/>
      <c r="V202" s="135"/>
      <c r="W202" s="135"/>
      <c r="X202" s="135"/>
      <c r="Y202" s="135"/>
      <c r="Z202" s="135"/>
      <c r="AA202" s="135"/>
    </row>
    <row r="203" spans="2:27" ht="20.149999999999999" customHeight="1">
      <c r="B203" s="135"/>
      <c r="C203" s="135"/>
      <c r="D203" s="135"/>
      <c r="E203" s="135"/>
      <c r="F203" s="135"/>
      <c r="G203" s="135"/>
      <c r="H203" s="135"/>
      <c r="I203" s="135"/>
      <c r="J203" s="135"/>
      <c r="K203" s="135"/>
      <c r="L203" s="135"/>
      <c r="M203" s="135"/>
      <c r="N203" s="135"/>
      <c r="O203" s="135"/>
      <c r="P203" s="135"/>
      <c r="Q203" s="135"/>
      <c r="R203" s="135"/>
      <c r="S203" s="135"/>
      <c r="T203" s="135"/>
      <c r="U203" s="135"/>
      <c r="V203" s="135"/>
      <c r="W203" s="135"/>
      <c r="X203" s="135"/>
      <c r="Y203" s="135"/>
      <c r="Z203" s="135"/>
      <c r="AA203" s="135"/>
    </row>
    <row r="204" spans="2:27" ht="20.149999999999999" customHeight="1">
      <c r="B204" s="135"/>
      <c r="C204" s="135"/>
      <c r="D204" s="135"/>
      <c r="E204" s="135"/>
      <c r="F204" s="135"/>
      <c r="G204" s="135"/>
      <c r="H204" s="135"/>
      <c r="I204" s="135"/>
      <c r="J204" s="135"/>
      <c r="K204" s="135"/>
      <c r="L204" s="135"/>
      <c r="M204" s="135"/>
      <c r="N204" s="135"/>
      <c r="O204" s="135"/>
      <c r="P204" s="135"/>
      <c r="Q204" s="135"/>
      <c r="R204" s="135"/>
      <c r="S204" s="135"/>
      <c r="T204" s="135"/>
      <c r="U204" s="135"/>
      <c r="V204" s="135"/>
      <c r="W204" s="135"/>
      <c r="X204" s="135"/>
      <c r="Y204" s="135"/>
      <c r="Z204" s="135"/>
      <c r="AA204" s="135"/>
    </row>
    <row r="205" spans="2:27" ht="20.149999999999999" customHeight="1">
      <c r="B205" s="135"/>
      <c r="C205" s="135"/>
      <c r="D205" s="135"/>
      <c r="E205" s="135"/>
      <c r="F205" s="135"/>
      <c r="G205" s="135"/>
      <c r="H205" s="135"/>
      <c r="I205" s="135"/>
      <c r="J205" s="135"/>
      <c r="K205" s="135"/>
      <c r="L205" s="135"/>
      <c r="M205" s="135"/>
      <c r="N205" s="135"/>
      <c r="O205" s="135"/>
      <c r="P205" s="135"/>
      <c r="Q205" s="135"/>
      <c r="R205" s="135"/>
      <c r="S205" s="135"/>
      <c r="T205" s="135"/>
      <c r="U205" s="135"/>
      <c r="V205" s="135"/>
      <c r="W205" s="135"/>
      <c r="X205" s="135"/>
      <c r="Y205" s="135"/>
      <c r="Z205" s="135"/>
      <c r="AA205" s="135"/>
    </row>
    <row r="206" spans="2:27" ht="20.149999999999999" customHeight="1">
      <c r="B206" s="135"/>
      <c r="C206" s="135"/>
      <c r="D206" s="135"/>
      <c r="E206" s="135"/>
      <c r="F206" s="135"/>
      <c r="G206" s="135"/>
      <c r="H206" s="135"/>
      <c r="I206" s="135"/>
      <c r="J206" s="135"/>
      <c r="K206" s="135"/>
      <c r="L206" s="135"/>
      <c r="M206" s="135"/>
      <c r="N206" s="135"/>
      <c r="O206" s="135"/>
      <c r="P206" s="135"/>
      <c r="Q206" s="135"/>
      <c r="R206" s="135"/>
      <c r="S206" s="135"/>
      <c r="T206" s="135"/>
      <c r="U206" s="135"/>
      <c r="V206" s="135"/>
      <c r="W206" s="135"/>
      <c r="X206" s="135"/>
      <c r="Y206" s="135"/>
      <c r="Z206" s="135"/>
      <c r="AA206" s="135"/>
    </row>
    <row r="207" spans="2:27" ht="20.149999999999999" customHeight="1">
      <c r="B207" s="135"/>
      <c r="C207" s="135"/>
      <c r="D207" s="135"/>
      <c r="E207" s="135"/>
      <c r="F207" s="135"/>
      <c r="G207" s="135"/>
      <c r="H207" s="135"/>
      <c r="I207" s="135"/>
      <c r="J207" s="135"/>
      <c r="K207" s="135"/>
      <c r="L207" s="135"/>
      <c r="M207" s="135"/>
      <c r="N207" s="135"/>
      <c r="O207" s="135"/>
      <c r="P207" s="135"/>
      <c r="Q207" s="135"/>
      <c r="R207" s="135"/>
      <c r="S207" s="135"/>
      <c r="T207" s="135"/>
      <c r="U207" s="135"/>
      <c r="V207" s="135"/>
      <c r="W207" s="135"/>
      <c r="X207" s="135"/>
      <c r="Y207" s="135"/>
      <c r="Z207" s="135"/>
      <c r="AA207" s="135"/>
    </row>
    <row r="208" spans="2:27" ht="20.149999999999999" customHeight="1">
      <c r="B208" s="135"/>
      <c r="C208" s="135"/>
      <c r="D208" s="135"/>
      <c r="E208" s="135"/>
      <c r="F208" s="135"/>
      <c r="G208" s="135"/>
      <c r="H208" s="135"/>
      <c r="I208" s="135"/>
      <c r="J208" s="135"/>
      <c r="K208" s="135"/>
      <c r="L208" s="135"/>
      <c r="M208" s="135"/>
      <c r="N208" s="135"/>
      <c r="O208" s="135"/>
      <c r="P208" s="135"/>
      <c r="Q208" s="135"/>
      <c r="R208" s="135"/>
      <c r="S208" s="135"/>
      <c r="T208" s="135"/>
      <c r="U208" s="135"/>
      <c r="V208" s="135"/>
      <c r="W208" s="135"/>
      <c r="X208" s="135"/>
      <c r="Y208" s="135"/>
      <c r="Z208" s="135"/>
      <c r="AA208" s="135"/>
    </row>
    <row r="209" spans="2:27" ht="20.149999999999999" customHeight="1">
      <c r="B209" s="135"/>
      <c r="C209" s="135"/>
      <c r="D209" s="135"/>
      <c r="E209" s="135"/>
      <c r="F209" s="135"/>
      <c r="G209" s="135"/>
      <c r="H209" s="135"/>
      <c r="I209" s="135"/>
      <c r="J209" s="135"/>
      <c r="K209" s="135"/>
      <c r="L209" s="135"/>
      <c r="M209" s="135"/>
      <c r="N209" s="135"/>
      <c r="O209" s="135"/>
      <c r="P209" s="135"/>
      <c r="Q209" s="135"/>
      <c r="R209" s="135"/>
      <c r="S209" s="135"/>
      <c r="T209" s="135"/>
      <c r="U209" s="135"/>
      <c r="V209" s="135"/>
      <c r="W209" s="135"/>
      <c r="X209" s="135"/>
      <c r="Y209" s="135"/>
      <c r="Z209" s="135"/>
      <c r="AA209" s="135"/>
    </row>
    <row r="210" spans="2:27" ht="20.149999999999999" customHeight="1">
      <c r="B210" s="135"/>
      <c r="C210" s="135"/>
      <c r="D210" s="135"/>
      <c r="E210" s="135"/>
      <c r="F210" s="135"/>
      <c r="G210" s="135"/>
      <c r="H210" s="135"/>
      <c r="I210" s="135"/>
      <c r="J210" s="135"/>
      <c r="K210" s="135"/>
      <c r="L210" s="135"/>
      <c r="M210" s="135"/>
      <c r="N210" s="135"/>
      <c r="O210" s="135"/>
      <c r="P210" s="135"/>
      <c r="Q210" s="135"/>
      <c r="R210" s="135"/>
      <c r="S210" s="135"/>
      <c r="T210" s="135"/>
      <c r="U210" s="135"/>
      <c r="V210" s="135"/>
      <c r="W210" s="135"/>
      <c r="X210" s="135"/>
      <c r="Y210" s="135"/>
      <c r="Z210" s="135"/>
      <c r="AA210" s="135"/>
    </row>
    <row r="211" spans="2:27" ht="20.149999999999999" customHeight="1">
      <c r="B211" s="135"/>
      <c r="C211" s="135"/>
      <c r="D211" s="135"/>
      <c r="E211" s="135"/>
      <c r="F211" s="135"/>
      <c r="G211" s="135"/>
      <c r="H211" s="135"/>
      <c r="I211" s="135"/>
      <c r="J211" s="135"/>
      <c r="K211" s="135"/>
      <c r="L211" s="135"/>
      <c r="M211" s="135"/>
      <c r="N211" s="135"/>
      <c r="O211" s="135"/>
      <c r="P211" s="135"/>
      <c r="Q211" s="135"/>
      <c r="R211" s="135"/>
      <c r="S211" s="135"/>
      <c r="T211" s="135"/>
      <c r="U211" s="135"/>
      <c r="V211" s="135"/>
      <c r="W211" s="135"/>
      <c r="X211" s="135"/>
      <c r="Y211" s="135"/>
      <c r="Z211" s="135"/>
      <c r="AA211" s="135"/>
    </row>
    <row r="212" spans="2:27" ht="20.149999999999999" customHeight="1">
      <c r="B212" s="135"/>
      <c r="C212" s="135"/>
      <c r="D212" s="135"/>
      <c r="E212" s="135"/>
      <c r="F212" s="135"/>
      <c r="G212" s="135"/>
      <c r="H212" s="135"/>
      <c r="I212" s="135"/>
      <c r="J212" s="135"/>
      <c r="K212" s="135"/>
      <c r="L212" s="135"/>
      <c r="M212" s="135"/>
      <c r="N212" s="135"/>
      <c r="O212" s="135"/>
      <c r="P212" s="135"/>
      <c r="Q212" s="135"/>
      <c r="R212" s="135"/>
      <c r="S212" s="135"/>
      <c r="T212" s="135"/>
      <c r="U212" s="135"/>
      <c r="V212" s="135"/>
      <c r="W212" s="135"/>
      <c r="X212" s="135"/>
      <c r="Y212" s="135"/>
      <c r="Z212" s="135"/>
      <c r="AA212" s="135"/>
    </row>
    <row r="213" spans="2:27" ht="20.149999999999999" customHeight="1">
      <c r="B213" s="135"/>
      <c r="C213" s="135"/>
      <c r="D213" s="135"/>
      <c r="E213" s="135"/>
      <c r="F213" s="135"/>
      <c r="G213" s="135"/>
      <c r="H213" s="135"/>
      <c r="I213" s="135"/>
      <c r="J213" s="135"/>
      <c r="K213" s="135"/>
      <c r="L213" s="135"/>
      <c r="M213" s="135"/>
      <c r="N213" s="135"/>
      <c r="O213" s="135"/>
      <c r="P213" s="135"/>
      <c r="Q213" s="135"/>
      <c r="R213" s="135"/>
      <c r="S213" s="135"/>
      <c r="T213" s="135"/>
      <c r="U213" s="135"/>
      <c r="V213" s="135"/>
      <c r="W213" s="135"/>
      <c r="X213" s="135"/>
      <c r="Y213" s="135"/>
      <c r="Z213" s="135"/>
      <c r="AA213" s="135"/>
    </row>
    <row r="214" spans="2:27" ht="20.149999999999999" customHeight="1">
      <c r="B214" s="135"/>
      <c r="C214" s="135"/>
      <c r="D214" s="135"/>
      <c r="E214" s="135"/>
      <c r="F214" s="135"/>
      <c r="G214" s="135"/>
      <c r="H214" s="135"/>
      <c r="I214" s="135"/>
      <c r="J214" s="135"/>
      <c r="K214" s="135"/>
      <c r="L214" s="135"/>
      <c r="M214" s="135"/>
      <c r="N214" s="135"/>
      <c r="O214" s="135"/>
      <c r="P214" s="135"/>
      <c r="Q214" s="135"/>
      <c r="R214" s="135"/>
      <c r="S214" s="135"/>
      <c r="T214" s="135"/>
      <c r="U214" s="135"/>
      <c r="V214" s="135"/>
      <c r="W214" s="135"/>
      <c r="X214" s="135"/>
      <c r="Y214" s="135"/>
      <c r="Z214" s="135"/>
      <c r="AA214" s="135"/>
    </row>
    <row r="215" spans="2:27" ht="20.149999999999999" customHeight="1">
      <c r="B215" s="135"/>
      <c r="C215" s="135"/>
      <c r="D215" s="135"/>
      <c r="E215" s="135"/>
      <c r="F215" s="135"/>
      <c r="G215" s="135"/>
      <c r="H215" s="135"/>
      <c r="I215" s="135"/>
      <c r="J215" s="135"/>
      <c r="K215" s="135"/>
      <c r="L215" s="135"/>
      <c r="M215" s="135"/>
      <c r="N215" s="135"/>
      <c r="O215" s="135"/>
      <c r="P215" s="135"/>
      <c r="Q215" s="135"/>
      <c r="R215" s="135"/>
      <c r="S215" s="135"/>
      <c r="T215" s="135"/>
      <c r="U215" s="135"/>
      <c r="V215" s="135"/>
      <c r="W215" s="135"/>
      <c r="X215" s="135"/>
      <c r="Y215" s="135"/>
      <c r="Z215" s="135"/>
      <c r="AA215" s="135"/>
    </row>
    <row r="216" spans="2:27" ht="20.149999999999999" customHeight="1">
      <c r="B216" s="135"/>
      <c r="C216" s="135"/>
      <c r="D216" s="135"/>
      <c r="E216" s="135"/>
      <c r="F216" s="135"/>
      <c r="G216" s="135"/>
      <c r="H216" s="135"/>
      <c r="I216" s="135"/>
      <c r="J216" s="135"/>
      <c r="K216" s="135"/>
      <c r="L216" s="135"/>
      <c r="M216" s="135"/>
      <c r="N216" s="135"/>
      <c r="O216" s="135"/>
      <c r="P216" s="135"/>
      <c r="Q216" s="135"/>
      <c r="R216" s="135"/>
      <c r="S216" s="135"/>
      <c r="T216" s="135"/>
      <c r="U216" s="135"/>
      <c r="V216" s="135"/>
      <c r="W216" s="135"/>
      <c r="X216" s="135"/>
      <c r="Y216" s="135"/>
      <c r="Z216" s="135"/>
      <c r="AA216" s="135"/>
    </row>
    <row r="217" spans="2:27" ht="20.149999999999999" customHeight="1">
      <c r="B217" s="135"/>
      <c r="C217" s="135"/>
      <c r="D217" s="135"/>
      <c r="E217" s="135"/>
      <c r="F217" s="135"/>
      <c r="G217" s="135"/>
      <c r="H217" s="135"/>
      <c r="I217" s="135"/>
      <c r="J217" s="135"/>
      <c r="K217" s="135"/>
      <c r="L217" s="135"/>
      <c r="M217" s="135"/>
      <c r="N217" s="135"/>
      <c r="O217" s="135"/>
      <c r="P217" s="135"/>
      <c r="Q217" s="135"/>
      <c r="R217" s="135"/>
      <c r="S217" s="135"/>
      <c r="T217" s="135"/>
      <c r="U217" s="135"/>
      <c r="V217" s="135"/>
      <c r="W217" s="135"/>
      <c r="X217" s="135"/>
      <c r="Y217" s="135"/>
      <c r="Z217" s="135"/>
      <c r="AA217" s="135"/>
    </row>
    <row r="218" spans="2:27" ht="20.149999999999999" customHeight="1">
      <c r="B218" s="135"/>
      <c r="C218" s="135"/>
      <c r="D218" s="135"/>
      <c r="E218" s="135"/>
      <c r="F218" s="135"/>
      <c r="G218" s="135"/>
      <c r="H218" s="135"/>
      <c r="I218" s="135"/>
      <c r="J218" s="135"/>
      <c r="K218" s="135"/>
      <c r="L218" s="135"/>
      <c r="M218" s="135"/>
      <c r="N218" s="135"/>
      <c r="O218" s="135"/>
      <c r="P218" s="135"/>
      <c r="Q218" s="135"/>
      <c r="R218" s="135"/>
      <c r="S218" s="135"/>
      <c r="T218" s="135"/>
      <c r="U218" s="135"/>
      <c r="V218" s="135"/>
      <c r="W218" s="135"/>
      <c r="X218" s="135"/>
      <c r="Y218" s="135"/>
      <c r="Z218" s="135"/>
      <c r="AA218" s="135"/>
    </row>
    <row r="219" spans="2:27" ht="20.149999999999999" customHeight="1">
      <c r="B219" s="135"/>
      <c r="C219" s="135"/>
      <c r="D219" s="135"/>
      <c r="E219" s="135"/>
      <c r="F219" s="135"/>
      <c r="G219" s="135"/>
      <c r="H219" s="135"/>
      <c r="I219" s="135"/>
      <c r="J219" s="135"/>
      <c r="K219" s="135"/>
      <c r="L219" s="135"/>
      <c r="M219" s="135"/>
      <c r="N219" s="135"/>
      <c r="O219" s="135"/>
      <c r="P219" s="135"/>
      <c r="Q219" s="135"/>
      <c r="R219" s="135"/>
      <c r="S219" s="135"/>
      <c r="T219" s="135"/>
      <c r="U219" s="135"/>
      <c r="V219" s="135"/>
      <c r="W219" s="135"/>
      <c r="X219" s="135"/>
      <c r="Y219" s="135"/>
      <c r="Z219" s="135"/>
      <c r="AA219" s="135"/>
    </row>
    <row r="220" spans="2:27" ht="20.149999999999999" customHeight="1">
      <c r="B220" s="135"/>
      <c r="C220" s="135"/>
      <c r="D220" s="135"/>
      <c r="E220" s="135"/>
      <c r="F220" s="135"/>
      <c r="G220" s="135"/>
      <c r="H220" s="135"/>
      <c r="I220" s="135"/>
      <c r="J220" s="135"/>
      <c r="K220" s="135"/>
      <c r="L220" s="135"/>
      <c r="M220" s="135"/>
      <c r="N220" s="135"/>
      <c r="O220" s="135"/>
      <c r="P220" s="135"/>
      <c r="Q220" s="135"/>
      <c r="R220" s="135"/>
      <c r="S220" s="135"/>
      <c r="T220" s="135"/>
      <c r="U220" s="135"/>
      <c r="V220" s="135"/>
      <c r="W220" s="135"/>
      <c r="X220" s="135"/>
      <c r="Y220" s="135"/>
      <c r="Z220" s="135"/>
      <c r="AA220" s="135"/>
    </row>
    <row r="221" spans="2:27" ht="20.149999999999999" customHeight="1">
      <c r="B221" s="135"/>
      <c r="C221" s="135"/>
      <c r="D221" s="135"/>
      <c r="E221" s="135"/>
      <c r="F221" s="135"/>
      <c r="G221" s="135"/>
      <c r="H221" s="135"/>
      <c r="I221" s="135"/>
      <c r="J221" s="135"/>
      <c r="K221" s="135"/>
      <c r="L221" s="135"/>
      <c r="M221" s="135"/>
      <c r="N221" s="135"/>
      <c r="O221" s="135"/>
      <c r="P221" s="135"/>
      <c r="Q221" s="135"/>
      <c r="R221" s="135"/>
      <c r="S221" s="135"/>
      <c r="T221" s="135"/>
      <c r="U221" s="135"/>
      <c r="V221" s="135"/>
      <c r="W221" s="135"/>
      <c r="X221" s="135"/>
      <c r="Y221" s="135"/>
      <c r="Z221" s="135"/>
      <c r="AA221" s="135"/>
    </row>
    <row r="222" spans="2:27" ht="20.149999999999999" customHeight="1">
      <c r="B222" s="135"/>
      <c r="C222" s="135"/>
      <c r="D222" s="135"/>
      <c r="E222" s="135"/>
      <c r="F222" s="135"/>
      <c r="G222" s="135"/>
      <c r="H222" s="135"/>
      <c r="I222" s="135"/>
      <c r="J222" s="135"/>
      <c r="K222" s="135"/>
      <c r="L222" s="135"/>
      <c r="M222" s="135"/>
      <c r="N222" s="135"/>
      <c r="O222" s="135"/>
      <c r="P222" s="135"/>
      <c r="Q222" s="135"/>
      <c r="R222" s="135"/>
      <c r="S222" s="135"/>
      <c r="T222" s="135"/>
      <c r="U222" s="135"/>
      <c r="V222" s="135"/>
      <c r="W222" s="135"/>
      <c r="X222" s="135"/>
      <c r="Y222" s="135"/>
      <c r="Z222" s="135"/>
      <c r="AA222" s="135"/>
    </row>
    <row r="223" spans="2:27" ht="20.149999999999999" customHeight="1">
      <c r="B223" s="135"/>
      <c r="C223" s="135"/>
      <c r="D223" s="135"/>
      <c r="E223" s="135"/>
      <c r="F223" s="135"/>
      <c r="G223" s="135"/>
      <c r="H223" s="135"/>
      <c r="I223" s="135"/>
      <c r="J223" s="135"/>
      <c r="K223" s="135"/>
      <c r="L223" s="135"/>
      <c r="M223" s="135"/>
      <c r="N223" s="135"/>
      <c r="O223" s="135"/>
      <c r="P223" s="135"/>
      <c r="Q223" s="135"/>
      <c r="R223" s="135"/>
      <c r="S223" s="135"/>
      <c r="T223" s="135"/>
      <c r="U223" s="135"/>
      <c r="V223" s="135"/>
      <c r="W223" s="135"/>
      <c r="X223" s="135"/>
      <c r="Y223" s="135"/>
      <c r="Z223" s="135"/>
      <c r="AA223" s="135"/>
    </row>
    <row r="224" spans="2:27" ht="20.149999999999999" customHeight="1">
      <c r="B224" s="135"/>
      <c r="C224" s="135"/>
      <c r="D224" s="135"/>
      <c r="E224" s="135"/>
      <c r="F224" s="135"/>
      <c r="G224" s="135"/>
      <c r="H224" s="135"/>
      <c r="I224" s="135"/>
      <c r="J224" s="135"/>
      <c r="K224" s="135"/>
      <c r="L224" s="135"/>
      <c r="M224" s="135"/>
      <c r="N224" s="135"/>
      <c r="O224" s="135"/>
      <c r="P224" s="135"/>
      <c r="Q224" s="135"/>
      <c r="R224" s="135"/>
      <c r="S224" s="135"/>
      <c r="T224" s="135"/>
      <c r="U224" s="135"/>
      <c r="V224" s="135"/>
      <c r="W224" s="135"/>
      <c r="X224" s="135"/>
      <c r="Y224" s="135"/>
      <c r="Z224" s="135"/>
      <c r="AA224" s="135"/>
    </row>
    <row r="225" spans="2:27" ht="20.149999999999999" customHeight="1">
      <c r="B225" s="135"/>
      <c r="C225" s="135"/>
      <c r="D225" s="135"/>
      <c r="E225" s="135"/>
      <c r="F225" s="135"/>
      <c r="G225" s="135"/>
      <c r="H225" s="135"/>
      <c r="I225" s="135"/>
      <c r="J225" s="135"/>
      <c r="K225" s="135"/>
      <c r="L225" s="135"/>
      <c r="M225" s="135"/>
      <c r="N225" s="135"/>
      <c r="O225" s="135"/>
      <c r="P225" s="135"/>
      <c r="Q225" s="135"/>
      <c r="R225" s="135"/>
      <c r="S225" s="135"/>
      <c r="T225" s="135"/>
      <c r="U225" s="135"/>
      <c r="V225" s="135"/>
      <c r="W225" s="135"/>
      <c r="X225" s="135"/>
      <c r="Y225" s="135"/>
      <c r="Z225" s="135"/>
      <c r="AA225" s="135"/>
    </row>
    <row r="226" spans="2:27" ht="20.149999999999999" customHeight="1">
      <c r="B226" s="135"/>
      <c r="C226" s="135"/>
      <c r="D226" s="135"/>
      <c r="E226" s="135"/>
      <c r="F226" s="135"/>
      <c r="G226" s="135"/>
      <c r="H226" s="135"/>
      <c r="I226" s="135"/>
      <c r="J226" s="135"/>
      <c r="K226" s="135"/>
      <c r="L226" s="135"/>
      <c r="M226" s="135"/>
      <c r="N226" s="135"/>
      <c r="O226" s="135"/>
      <c r="P226" s="135"/>
      <c r="Q226" s="135"/>
      <c r="R226" s="135"/>
      <c r="S226" s="135"/>
      <c r="T226" s="135"/>
      <c r="U226" s="135"/>
      <c r="V226" s="135"/>
      <c r="W226" s="135"/>
      <c r="X226" s="135"/>
      <c r="Y226" s="135"/>
      <c r="Z226" s="135"/>
      <c r="AA226" s="135"/>
    </row>
    <row r="227" spans="2:27" ht="20.149999999999999" customHeight="1">
      <c r="B227" s="135"/>
      <c r="C227" s="135"/>
      <c r="D227" s="135"/>
      <c r="E227" s="135"/>
      <c r="F227" s="135"/>
      <c r="G227" s="135"/>
      <c r="H227" s="135"/>
      <c r="I227" s="135"/>
      <c r="J227" s="135"/>
      <c r="K227" s="135"/>
      <c r="L227" s="135"/>
      <c r="M227" s="135"/>
      <c r="N227" s="135"/>
      <c r="O227" s="135"/>
      <c r="P227" s="135"/>
      <c r="Q227" s="135"/>
      <c r="R227" s="135"/>
      <c r="S227" s="135"/>
      <c r="T227" s="135"/>
      <c r="U227" s="135"/>
      <c r="V227" s="135"/>
      <c r="W227" s="135"/>
      <c r="X227" s="135"/>
      <c r="Y227" s="135"/>
      <c r="Z227" s="135"/>
      <c r="AA227" s="135"/>
    </row>
    <row r="228" spans="2:27" ht="20.149999999999999" customHeight="1">
      <c r="B228" s="135"/>
      <c r="C228" s="135"/>
      <c r="D228" s="135"/>
      <c r="E228" s="135"/>
      <c r="F228" s="135"/>
      <c r="G228" s="135"/>
      <c r="H228" s="135"/>
      <c r="I228" s="135"/>
      <c r="J228" s="135"/>
      <c r="K228" s="135"/>
      <c r="L228" s="135"/>
      <c r="M228" s="135"/>
      <c r="N228" s="135"/>
      <c r="O228" s="135"/>
      <c r="P228" s="135"/>
      <c r="Q228" s="135"/>
      <c r="R228" s="135"/>
      <c r="S228" s="135"/>
      <c r="T228" s="135"/>
      <c r="U228" s="135"/>
      <c r="V228" s="135"/>
      <c r="W228" s="135"/>
      <c r="X228" s="135"/>
      <c r="Y228" s="135"/>
      <c r="Z228" s="135"/>
      <c r="AA228" s="135"/>
    </row>
    <row r="229" spans="2:27" ht="20.149999999999999" customHeight="1">
      <c r="B229" s="135"/>
      <c r="C229" s="135"/>
      <c r="D229" s="135"/>
      <c r="E229" s="135"/>
      <c r="F229" s="135"/>
      <c r="G229" s="135"/>
      <c r="H229" s="135"/>
      <c r="I229" s="135"/>
      <c r="J229" s="135"/>
      <c r="K229" s="135"/>
      <c r="L229" s="135"/>
      <c r="M229" s="135"/>
      <c r="N229" s="135"/>
      <c r="O229" s="135"/>
      <c r="P229" s="135"/>
      <c r="Q229" s="135"/>
      <c r="R229" s="135"/>
      <c r="S229" s="135"/>
      <c r="T229" s="135"/>
      <c r="U229" s="135"/>
      <c r="V229" s="135"/>
      <c r="W229" s="135"/>
      <c r="X229" s="135"/>
      <c r="Y229" s="135"/>
      <c r="Z229" s="135"/>
      <c r="AA229" s="135"/>
    </row>
    <row r="230" spans="2:27" ht="20.149999999999999" customHeight="1">
      <c r="B230" s="135"/>
      <c r="C230" s="135"/>
      <c r="D230" s="135"/>
      <c r="E230" s="135"/>
      <c r="F230" s="135"/>
      <c r="G230" s="135"/>
      <c r="H230" s="135"/>
      <c r="I230" s="135"/>
      <c r="J230" s="135"/>
      <c r="K230" s="135"/>
      <c r="L230" s="135"/>
      <c r="M230" s="135"/>
      <c r="N230" s="135"/>
      <c r="O230" s="135"/>
      <c r="P230" s="135"/>
      <c r="Q230" s="135"/>
      <c r="R230" s="135"/>
      <c r="S230" s="135"/>
      <c r="T230" s="135"/>
      <c r="U230" s="135"/>
      <c r="V230" s="135"/>
      <c r="W230" s="135"/>
      <c r="X230" s="135"/>
      <c r="Y230" s="135"/>
      <c r="Z230" s="135"/>
      <c r="AA230" s="135"/>
    </row>
    <row r="231" spans="2:27" ht="20.149999999999999" customHeight="1">
      <c r="B231" s="135"/>
      <c r="C231" s="135"/>
      <c r="D231" s="135"/>
      <c r="E231" s="135"/>
      <c r="F231" s="135"/>
      <c r="G231" s="135"/>
      <c r="H231" s="135"/>
      <c r="I231" s="135"/>
      <c r="J231" s="135"/>
      <c r="K231" s="135"/>
      <c r="L231" s="135"/>
      <c r="M231" s="135"/>
      <c r="N231" s="135"/>
      <c r="O231" s="135"/>
      <c r="P231" s="135"/>
      <c r="Q231" s="135"/>
      <c r="R231" s="135"/>
      <c r="S231" s="135"/>
      <c r="T231" s="135"/>
      <c r="U231" s="135"/>
      <c r="V231" s="135"/>
      <c r="W231" s="135"/>
      <c r="X231" s="135"/>
      <c r="Y231" s="135"/>
      <c r="Z231" s="135"/>
      <c r="AA231" s="135"/>
    </row>
    <row r="232" spans="2:27" ht="20.149999999999999" customHeight="1">
      <c r="B232" s="135"/>
      <c r="C232" s="135"/>
      <c r="D232" s="135"/>
      <c r="E232" s="135"/>
      <c r="F232" s="135"/>
      <c r="G232" s="135"/>
      <c r="H232" s="135"/>
      <c r="I232" s="135"/>
      <c r="J232" s="135"/>
      <c r="K232" s="135"/>
      <c r="L232" s="135"/>
      <c r="M232" s="135"/>
      <c r="N232" s="135"/>
      <c r="O232" s="135"/>
      <c r="P232" s="135"/>
      <c r="Q232" s="135"/>
      <c r="R232" s="135"/>
      <c r="S232" s="135"/>
      <c r="T232" s="135"/>
      <c r="U232" s="135"/>
      <c r="V232" s="135"/>
      <c r="W232" s="135"/>
      <c r="X232" s="135"/>
      <c r="Y232" s="135"/>
      <c r="Z232" s="135"/>
      <c r="AA232" s="135"/>
    </row>
    <row r="233" spans="2:27" ht="20.149999999999999" customHeight="1">
      <c r="B233" s="135"/>
      <c r="C233" s="135"/>
      <c r="D233" s="135"/>
      <c r="E233" s="135"/>
      <c r="F233" s="135"/>
      <c r="G233" s="135"/>
      <c r="H233" s="135"/>
      <c r="I233" s="135"/>
      <c r="J233" s="135"/>
      <c r="K233" s="135"/>
      <c r="L233" s="135"/>
      <c r="M233" s="135"/>
      <c r="N233" s="135"/>
      <c r="O233" s="135"/>
      <c r="P233" s="135"/>
      <c r="Q233" s="135"/>
      <c r="R233" s="135"/>
      <c r="S233" s="135"/>
      <c r="T233" s="135"/>
      <c r="U233" s="135"/>
      <c r="V233" s="135"/>
      <c r="W233" s="135"/>
      <c r="X233" s="135"/>
      <c r="Y233" s="135"/>
      <c r="Z233" s="135"/>
      <c r="AA233" s="135"/>
    </row>
    <row r="234" spans="2:27" ht="20.149999999999999" customHeight="1">
      <c r="B234" s="135"/>
      <c r="C234" s="135"/>
      <c r="D234" s="135"/>
      <c r="E234" s="135"/>
      <c r="F234" s="135"/>
      <c r="G234" s="135"/>
      <c r="H234" s="135"/>
      <c r="I234" s="135"/>
      <c r="J234" s="135"/>
      <c r="K234" s="135"/>
      <c r="L234" s="135"/>
      <c r="M234" s="135"/>
      <c r="N234" s="135"/>
      <c r="O234" s="135"/>
      <c r="P234" s="135"/>
      <c r="Q234" s="135"/>
      <c r="R234" s="135"/>
      <c r="S234" s="135"/>
      <c r="T234" s="135"/>
      <c r="U234" s="135"/>
      <c r="V234" s="135"/>
      <c r="W234" s="135"/>
      <c r="X234" s="135"/>
      <c r="Y234" s="135"/>
      <c r="Z234" s="135"/>
      <c r="AA234" s="135"/>
    </row>
    <row r="235" spans="2:27" ht="20.149999999999999" customHeight="1">
      <c r="B235" s="135"/>
      <c r="C235" s="135"/>
      <c r="D235" s="135"/>
      <c r="E235" s="135"/>
      <c r="F235" s="135"/>
      <c r="G235" s="135"/>
      <c r="H235" s="135"/>
      <c r="I235" s="135"/>
      <c r="J235" s="135"/>
      <c r="K235" s="135"/>
      <c r="L235" s="135"/>
      <c r="M235" s="135"/>
      <c r="N235" s="135"/>
      <c r="O235" s="135"/>
      <c r="P235" s="135"/>
      <c r="Q235" s="135"/>
      <c r="R235" s="135"/>
      <c r="S235" s="135"/>
      <c r="T235" s="135"/>
      <c r="U235" s="135"/>
      <c r="V235" s="135"/>
      <c r="W235" s="135"/>
      <c r="X235" s="135"/>
      <c r="Y235" s="135"/>
      <c r="Z235" s="135"/>
      <c r="AA235" s="135"/>
    </row>
    <row r="236" spans="2:27" ht="20.149999999999999" customHeight="1">
      <c r="B236" s="135"/>
      <c r="C236" s="135"/>
      <c r="D236" s="135"/>
      <c r="E236" s="135"/>
      <c r="F236" s="135"/>
      <c r="G236" s="135"/>
      <c r="H236" s="135"/>
      <c r="I236" s="135"/>
      <c r="J236" s="135"/>
      <c r="K236" s="135"/>
      <c r="L236" s="135"/>
      <c r="M236" s="135"/>
      <c r="N236" s="135"/>
      <c r="O236" s="135"/>
      <c r="P236" s="135"/>
      <c r="Q236" s="135"/>
      <c r="R236" s="135"/>
      <c r="S236" s="135"/>
      <c r="T236" s="135"/>
      <c r="U236" s="135"/>
      <c r="V236" s="135"/>
      <c r="W236" s="135"/>
      <c r="X236" s="135"/>
      <c r="Y236" s="135"/>
      <c r="Z236" s="135"/>
      <c r="AA236" s="135"/>
    </row>
    <row r="237" spans="2:27" ht="20.149999999999999" customHeight="1">
      <c r="B237" s="135"/>
      <c r="C237" s="135"/>
      <c r="D237" s="135"/>
      <c r="E237" s="135"/>
      <c r="F237" s="135"/>
      <c r="G237" s="135"/>
      <c r="H237" s="135"/>
      <c r="I237" s="135"/>
      <c r="J237" s="135"/>
      <c r="K237" s="135"/>
      <c r="L237" s="135"/>
      <c r="M237" s="135"/>
      <c r="N237" s="135"/>
      <c r="O237" s="135"/>
      <c r="P237" s="135"/>
      <c r="Q237" s="135"/>
      <c r="R237" s="135"/>
      <c r="S237" s="135"/>
      <c r="T237" s="135"/>
      <c r="U237" s="135"/>
      <c r="V237" s="135"/>
      <c r="W237" s="135"/>
      <c r="X237" s="135"/>
      <c r="Y237" s="135"/>
      <c r="Z237" s="135"/>
      <c r="AA237" s="135"/>
    </row>
    <row r="238" spans="2:27" ht="20.149999999999999" customHeight="1">
      <c r="B238" s="135"/>
      <c r="C238" s="135"/>
      <c r="D238" s="135"/>
      <c r="E238" s="135"/>
      <c r="F238" s="135"/>
      <c r="G238" s="135"/>
      <c r="H238" s="135"/>
      <c r="I238" s="135"/>
      <c r="J238" s="135"/>
      <c r="K238" s="135"/>
      <c r="L238" s="135"/>
      <c r="M238" s="135"/>
      <c r="N238" s="135"/>
      <c r="O238" s="135"/>
      <c r="P238" s="135"/>
      <c r="Q238" s="135"/>
      <c r="R238" s="135"/>
      <c r="S238" s="135"/>
      <c r="T238" s="135"/>
      <c r="U238" s="135"/>
      <c r="V238" s="135"/>
      <c r="W238" s="135"/>
      <c r="X238" s="135"/>
      <c r="Y238" s="135"/>
      <c r="Z238" s="135"/>
      <c r="AA238" s="135"/>
    </row>
    <row r="239" spans="2:27" ht="20.149999999999999" customHeight="1">
      <c r="B239" s="135"/>
      <c r="C239" s="135"/>
      <c r="D239" s="135"/>
      <c r="E239" s="135"/>
      <c r="F239" s="135"/>
      <c r="G239" s="135"/>
      <c r="H239" s="135"/>
      <c r="I239" s="135"/>
      <c r="J239" s="135"/>
      <c r="K239" s="135"/>
      <c r="L239" s="135"/>
      <c r="M239" s="135"/>
      <c r="N239" s="135"/>
      <c r="O239" s="135"/>
      <c r="P239" s="135"/>
      <c r="Q239" s="135"/>
      <c r="R239" s="135"/>
      <c r="S239" s="135"/>
      <c r="T239" s="135"/>
      <c r="U239" s="135"/>
      <c r="V239" s="135"/>
      <c r="W239" s="135"/>
      <c r="X239" s="135"/>
      <c r="Y239" s="135"/>
      <c r="Z239" s="135"/>
      <c r="AA239" s="135"/>
    </row>
    <row r="240" spans="2:27" ht="20.149999999999999" customHeight="1">
      <c r="B240" s="135"/>
      <c r="C240" s="135"/>
      <c r="D240" s="135"/>
      <c r="E240" s="135"/>
      <c r="F240" s="135"/>
      <c r="G240" s="135"/>
      <c r="H240" s="135"/>
      <c r="I240" s="135"/>
      <c r="J240" s="135"/>
      <c r="K240" s="135"/>
      <c r="L240" s="135"/>
      <c r="M240" s="135"/>
      <c r="N240" s="135"/>
      <c r="O240" s="135"/>
      <c r="P240" s="135"/>
      <c r="Q240" s="135"/>
      <c r="R240" s="135"/>
      <c r="S240" s="135"/>
      <c r="T240" s="135"/>
      <c r="U240" s="135"/>
      <c r="V240" s="135"/>
      <c r="W240" s="135"/>
      <c r="X240" s="135"/>
      <c r="Y240" s="135"/>
      <c r="Z240" s="135"/>
      <c r="AA240" s="135"/>
    </row>
    <row r="241" spans="2:27" ht="20.149999999999999" customHeight="1">
      <c r="B241" s="135"/>
      <c r="C241" s="135"/>
      <c r="D241" s="135"/>
      <c r="E241" s="135"/>
      <c r="F241" s="135"/>
      <c r="G241" s="135"/>
      <c r="H241" s="135"/>
      <c r="I241" s="135"/>
      <c r="J241" s="135"/>
      <c r="K241" s="135"/>
      <c r="L241" s="135"/>
      <c r="M241" s="135"/>
      <c r="N241" s="135"/>
      <c r="O241" s="135"/>
      <c r="P241" s="135"/>
      <c r="Q241" s="135"/>
      <c r="R241" s="135"/>
      <c r="S241" s="135"/>
      <c r="T241" s="135"/>
      <c r="U241" s="135"/>
      <c r="V241" s="135"/>
      <c r="W241" s="135"/>
      <c r="X241" s="135"/>
      <c r="Y241" s="135"/>
      <c r="Z241" s="135"/>
      <c r="AA241" s="135"/>
    </row>
    <row r="242" spans="2:27" ht="20.149999999999999" customHeight="1">
      <c r="B242" s="135"/>
      <c r="C242" s="135"/>
      <c r="D242" s="135"/>
      <c r="E242" s="135"/>
      <c r="F242" s="135"/>
      <c r="G242" s="135"/>
      <c r="H242" s="135"/>
      <c r="I242" s="135"/>
      <c r="J242" s="135"/>
      <c r="K242" s="135"/>
      <c r="L242" s="135"/>
      <c r="M242" s="135"/>
      <c r="N242" s="135"/>
      <c r="O242" s="135"/>
      <c r="P242" s="135"/>
      <c r="Q242" s="135"/>
      <c r="R242" s="135"/>
      <c r="S242" s="135"/>
      <c r="T242" s="135"/>
      <c r="U242" s="135"/>
      <c r="V242" s="135"/>
      <c r="W242" s="135"/>
      <c r="X242" s="135"/>
      <c r="Y242" s="135"/>
      <c r="Z242" s="135"/>
      <c r="AA242" s="135"/>
    </row>
    <row r="243" spans="2:27" ht="20.149999999999999" customHeight="1">
      <c r="B243" s="135"/>
      <c r="C243" s="135"/>
      <c r="D243" s="135"/>
      <c r="E243" s="135"/>
      <c r="F243" s="135"/>
      <c r="G243" s="135"/>
      <c r="H243" s="135"/>
      <c r="I243" s="135"/>
      <c r="J243" s="135"/>
      <c r="K243" s="135"/>
      <c r="L243" s="135"/>
      <c r="M243" s="135"/>
      <c r="N243" s="135"/>
      <c r="O243" s="135"/>
      <c r="P243" s="135"/>
      <c r="Q243" s="135"/>
      <c r="R243" s="135"/>
      <c r="S243" s="135"/>
      <c r="T243" s="135"/>
      <c r="U243" s="135"/>
      <c r="V243" s="135"/>
      <c r="W243" s="135"/>
      <c r="X243" s="135"/>
      <c r="Y243" s="135"/>
      <c r="Z243" s="135"/>
      <c r="AA243" s="135"/>
    </row>
    <row r="244" spans="2:27" ht="20.149999999999999" customHeight="1">
      <c r="B244" s="135"/>
      <c r="C244" s="135"/>
      <c r="D244" s="135"/>
      <c r="E244" s="135"/>
      <c r="F244" s="135"/>
      <c r="G244" s="135"/>
      <c r="H244" s="135"/>
      <c r="I244" s="135"/>
      <c r="J244" s="135"/>
      <c r="K244" s="135"/>
      <c r="L244" s="135"/>
      <c r="M244" s="135"/>
      <c r="N244" s="135"/>
      <c r="O244" s="135"/>
      <c r="P244" s="135"/>
      <c r="Q244" s="135"/>
      <c r="R244" s="135"/>
      <c r="S244" s="135"/>
      <c r="T244" s="135"/>
      <c r="U244" s="135"/>
      <c r="V244" s="135"/>
      <c r="W244" s="135"/>
      <c r="X244" s="135"/>
      <c r="Y244" s="135"/>
      <c r="Z244" s="135"/>
      <c r="AA244" s="135"/>
    </row>
    <row r="245" spans="2:27" ht="20.149999999999999" customHeight="1">
      <c r="B245" s="135"/>
      <c r="C245" s="135"/>
      <c r="D245" s="135"/>
      <c r="E245" s="135"/>
      <c r="F245" s="135"/>
      <c r="G245" s="135"/>
      <c r="H245" s="135"/>
      <c r="I245" s="135"/>
      <c r="J245" s="135"/>
      <c r="K245" s="135"/>
      <c r="L245" s="135"/>
      <c r="M245" s="135"/>
      <c r="N245" s="135"/>
      <c r="O245" s="135"/>
      <c r="P245" s="135"/>
      <c r="Q245" s="135"/>
      <c r="R245" s="135"/>
      <c r="S245" s="135"/>
      <c r="T245" s="135"/>
      <c r="U245" s="135"/>
      <c r="V245" s="135"/>
      <c r="W245" s="135"/>
      <c r="X245" s="135"/>
      <c r="Y245" s="135"/>
      <c r="Z245" s="135"/>
      <c r="AA245" s="135"/>
    </row>
    <row r="246" spans="2:27" ht="20.149999999999999" customHeight="1">
      <c r="B246" s="135"/>
      <c r="C246" s="135"/>
      <c r="D246" s="135"/>
      <c r="E246" s="135"/>
      <c r="F246" s="135"/>
      <c r="G246" s="135"/>
      <c r="H246" s="135"/>
      <c r="I246" s="135"/>
      <c r="J246" s="135"/>
      <c r="K246" s="135"/>
      <c r="L246" s="135"/>
      <c r="M246" s="135"/>
      <c r="N246" s="135"/>
      <c r="O246" s="135"/>
      <c r="P246" s="135"/>
      <c r="Q246" s="135"/>
      <c r="R246" s="135"/>
      <c r="S246" s="135"/>
      <c r="T246" s="135"/>
      <c r="U246" s="135"/>
      <c r="V246" s="135"/>
      <c r="W246" s="135"/>
      <c r="X246" s="135"/>
      <c r="Y246" s="135"/>
      <c r="Z246" s="135"/>
      <c r="AA246" s="135"/>
    </row>
    <row r="247" spans="2:27" ht="20.149999999999999" customHeight="1">
      <c r="B247" s="135"/>
      <c r="C247" s="135"/>
      <c r="D247" s="135"/>
      <c r="E247" s="135"/>
      <c r="F247" s="135"/>
      <c r="G247" s="135"/>
      <c r="H247" s="135"/>
      <c r="I247" s="135"/>
      <c r="J247" s="135"/>
      <c r="K247" s="135"/>
      <c r="L247" s="135"/>
      <c r="M247" s="135"/>
      <c r="N247" s="135"/>
      <c r="O247" s="135"/>
      <c r="P247" s="135"/>
      <c r="Q247" s="135"/>
      <c r="R247" s="135"/>
      <c r="S247" s="135"/>
      <c r="T247" s="135"/>
      <c r="U247" s="135"/>
      <c r="V247" s="135"/>
      <c r="W247" s="135"/>
      <c r="X247" s="135"/>
      <c r="Y247" s="135"/>
      <c r="Z247" s="135"/>
      <c r="AA247" s="135"/>
    </row>
    <row r="248" spans="2:27" ht="20.149999999999999" customHeight="1">
      <c r="B248" s="135"/>
      <c r="C248" s="135"/>
      <c r="D248" s="135"/>
      <c r="E248" s="135"/>
      <c r="F248" s="135"/>
      <c r="G248" s="135"/>
      <c r="H248" s="135"/>
      <c r="I248" s="135"/>
      <c r="J248" s="135"/>
      <c r="K248" s="135"/>
      <c r="L248" s="135"/>
      <c r="M248" s="135"/>
      <c r="N248" s="135"/>
      <c r="O248" s="135"/>
      <c r="P248" s="135"/>
      <c r="Q248" s="135"/>
      <c r="R248" s="135"/>
      <c r="S248" s="135"/>
      <c r="T248" s="135"/>
      <c r="U248" s="135"/>
      <c r="V248" s="135"/>
      <c r="W248" s="135"/>
      <c r="X248" s="135"/>
      <c r="Y248" s="135"/>
      <c r="Z248" s="135"/>
      <c r="AA248" s="135"/>
    </row>
    <row r="249" spans="2:27" ht="20.149999999999999" customHeight="1">
      <c r="B249" s="135"/>
      <c r="C249" s="135"/>
      <c r="D249" s="135"/>
      <c r="E249" s="135"/>
      <c r="F249" s="135"/>
      <c r="G249" s="135"/>
      <c r="H249" s="135"/>
      <c r="I249" s="135"/>
      <c r="J249" s="135"/>
      <c r="K249" s="135"/>
      <c r="L249" s="135"/>
      <c r="M249" s="135"/>
      <c r="N249" s="135"/>
      <c r="O249" s="135"/>
      <c r="P249" s="135"/>
      <c r="Q249" s="135"/>
      <c r="R249" s="135"/>
      <c r="S249" s="135"/>
      <c r="T249" s="135"/>
      <c r="U249" s="135"/>
      <c r="V249" s="135"/>
      <c r="W249" s="135"/>
      <c r="X249" s="135"/>
      <c r="Y249" s="135"/>
      <c r="Z249" s="135"/>
      <c r="AA249" s="135"/>
    </row>
    <row r="250" spans="2:27" ht="20.149999999999999" customHeight="1">
      <c r="B250" s="135"/>
      <c r="C250" s="135"/>
      <c r="D250" s="135"/>
      <c r="E250" s="135"/>
      <c r="F250" s="135"/>
      <c r="G250" s="135"/>
      <c r="H250" s="135"/>
      <c r="I250" s="135"/>
      <c r="J250" s="135"/>
      <c r="K250" s="135"/>
      <c r="L250" s="135"/>
      <c r="M250" s="135"/>
      <c r="N250" s="135"/>
      <c r="O250" s="135"/>
      <c r="P250" s="135"/>
      <c r="Q250" s="135"/>
      <c r="R250" s="135"/>
      <c r="S250" s="135"/>
      <c r="T250" s="135"/>
      <c r="U250" s="135"/>
      <c r="V250" s="135"/>
      <c r="W250" s="135"/>
      <c r="X250" s="135"/>
      <c r="Y250" s="135"/>
      <c r="Z250" s="135"/>
      <c r="AA250" s="135"/>
    </row>
    <row r="251" spans="2:27" ht="20.149999999999999" customHeight="1">
      <c r="B251" s="135"/>
      <c r="C251" s="135"/>
      <c r="D251" s="135"/>
      <c r="E251" s="135"/>
      <c r="F251" s="135"/>
      <c r="G251" s="135"/>
      <c r="H251" s="135"/>
      <c r="I251" s="135"/>
      <c r="J251" s="135"/>
      <c r="K251" s="135"/>
      <c r="L251" s="135"/>
      <c r="M251" s="135"/>
      <c r="N251" s="135"/>
      <c r="O251" s="135"/>
      <c r="P251" s="135"/>
      <c r="Q251" s="135"/>
      <c r="R251" s="135"/>
      <c r="S251" s="135"/>
      <c r="T251" s="135"/>
      <c r="U251" s="135"/>
      <c r="V251" s="135"/>
      <c r="W251" s="135"/>
      <c r="X251" s="135"/>
      <c r="Y251" s="135"/>
      <c r="Z251" s="135"/>
      <c r="AA251" s="135"/>
    </row>
    <row r="252" spans="2:27" ht="20.149999999999999" customHeight="1">
      <c r="B252" s="135"/>
      <c r="C252" s="135"/>
      <c r="D252" s="135"/>
      <c r="E252" s="135"/>
      <c r="F252" s="135"/>
      <c r="G252" s="135"/>
      <c r="H252" s="135"/>
      <c r="I252" s="135"/>
      <c r="J252" s="135"/>
      <c r="K252" s="135"/>
      <c r="L252" s="135"/>
      <c r="M252" s="135"/>
      <c r="N252" s="135"/>
      <c r="O252" s="135"/>
      <c r="P252" s="135"/>
      <c r="Q252" s="135"/>
      <c r="R252" s="135"/>
      <c r="S252" s="135"/>
      <c r="T252" s="135"/>
      <c r="U252" s="135"/>
      <c r="V252" s="135"/>
      <c r="W252" s="135"/>
      <c r="X252" s="135"/>
      <c r="Y252" s="135"/>
      <c r="Z252" s="135"/>
      <c r="AA252" s="135"/>
    </row>
    <row r="253" spans="2:27" ht="20.149999999999999" customHeight="1">
      <c r="B253" s="135"/>
      <c r="C253" s="135"/>
      <c r="D253" s="135"/>
      <c r="E253" s="135"/>
      <c r="F253" s="135"/>
      <c r="G253" s="135"/>
      <c r="H253" s="135"/>
      <c r="I253" s="135"/>
      <c r="J253" s="135"/>
      <c r="K253" s="135"/>
      <c r="L253" s="135"/>
      <c r="M253" s="135"/>
      <c r="N253" s="135"/>
      <c r="O253" s="135"/>
      <c r="P253" s="135"/>
      <c r="Q253" s="135"/>
      <c r="R253" s="135"/>
      <c r="S253" s="135"/>
      <c r="T253" s="135"/>
      <c r="U253" s="135"/>
      <c r="V253" s="135"/>
      <c r="W253" s="135"/>
      <c r="X253" s="135"/>
      <c r="Y253" s="135"/>
      <c r="Z253" s="135"/>
      <c r="AA253" s="135"/>
    </row>
    <row r="254" spans="2:27" ht="20.149999999999999" customHeight="1">
      <c r="B254" s="135"/>
      <c r="C254" s="135"/>
      <c r="D254" s="135"/>
      <c r="E254" s="135"/>
      <c r="F254" s="135"/>
      <c r="G254" s="135"/>
      <c r="H254" s="135"/>
      <c r="I254" s="135"/>
      <c r="J254" s="135"/>
      <c r="K254" s="135"/>
      <c r="L254" s="135"/>
      <c r="M254" s="135"/>
      <c r="N254" s="135"/>
      <c r="O254" s="135"/>
      <c r="P254" s="135"/>
      <c r="Q254" s="135"/>
      <c r="R254" s="135"/>
      <c r="S254" s="135"/>
      <c r="T254" s="135"/>
      <c r="U254" s="135"/>
      <c r="V254" s="135"/>
      <c r="W254" s="135"/>
      <c r="X254" s="135"/>
      <c r="Y254" s="135"/>
      <c r="Z254" s="135"/>
      <c r="AA254" s="135"/>
    </row>
    <row r="255" spans="2:27" ht="20.149999999999999" customHeight="1">
      <c r="B255" s="135"/>
      <c r="C255" s="135"/>
      <c r="D255" s="135"/>
      <c r="E255" s="135"/>
      <c r="F255" s="135"/>
      <c r="G255" s="135"/>
      <c r="H255" s="135"/>
      <c r="I255" s="135"/>
      <c r="J255" s="135"/>
      <c r="K255" s="135"/>
      <c r="L255" s="135"/>
      <c r="M255" s="135"/>
      <c r="N255" s="135"/>
      <c r="O255" s="135"/>
      <c r="P255" s="135"/>
      <c r="Q255" s="135"/>
      <c r="R255" s="135"/>
      <c r="S255" s="135"/>
      <c r="T255" s="135"/>
      <c r="U255" s="135"/>
      <c r="V255" s="135"/>
      <c r="W255" s="135"/>
      <c r="X255" s="135"/>
      <c r="Y255" s="135"/>
      <c r="Z255" s="135"/>
      <c r="AA255" s="135"/>
    </row>
    <row r="256" spans="2:27" ht="20.149999999999999" customHeight="1">
      <c r="B256" s="135"/>
      <c r="C256" s="135"/>
      <c r="D256" s="135"/>
      <c r="E256" s="135"/>
      <c r="F256" s="135"/>
      <c r="G256" s="135"/>
      <c r="H256" s="135"/>
      <c r="I256" s="135"/>
      <c r="J256" s="135"/>
      <c r="K256" s="135"/>
      <c r="L256" s="135"/>
      <c r="M256" s="135"/>
      <c r="N256" s="135"/>
      <c r="O256" s="135"/>
      <c r="P256" s="135"/>
      <c r="Q256" s="135"/>
      <c r="R256" s="135"/>
      <c r="S256" s="135"/>
      <c r="T256" s="135"/>
      <c r="U256" s="135"/>
      <c r="V256" s="135"/>
      <c r="W256" s="135"/>
      <c r="X256" s="135"/>
      <c r="Y256" s="135"/>
      <c r="Z256" s="135"/>
      <c r="AA256" s="135"/>
    </row>
    <row r="257" spans="2:27" ht="20.149999999999999" customHeight="1">
      <c r="B257" s="135"/>
      <c r="C257" s="135"/>
      <c r="D257" s="135"/>
      <c r="E257" s="135"/>
      <c r="F257" s="135"/>
      <c r="G257" s="135"/>
      <c r="H257" s="135"/>
      <c r="I257" s="135"/>
      <c r="J257" s="135"/>
      <c r="K257" s="135"/>
      <c r="L257" s="135"/>
      <c r="M257" s="135"/>
      <c r="N257" s="135"/>
      <c r="O257" s="135"/>
      <c r="P257" s="135"/>
      <c r="Q257" s="135"/>
      <c r="R257" s="135"/>
      <c r="S257" s="135"/>
      <c r="T257" s="135"/>
      <c r="U257" s="135"/>
      <c r="V257" s="135"/>
      <c r="W257" s="135"/>
      <c r="X257" s="135"/>
      <c r="Y257" s="135"/>
      <c r="Z257" s="135"/>
      <c r="AA257" s="135"/>
    </row>
    <row r="258" spans="2:27" ht="20.149999999999999" customHeight="1">
      <c r="B258" s="135"/>
      <c r="C258" s="135"/>
      <c r="D258" s="135"/>
      <c r="E258" s="135"/>
      <c r="F258" s="135"/>
      <c r="G258" s="135"/>
      <c r="H258" s="135"/>
      <c r="I258" s="135"/>
      <c r="J258" s="135"/>
      <c r="K258" s="135"/>
      <c r="L258" s="135"/>
      <c r="M258" s="135"/>
      <c r="N258" s="135"/>
      <c r="O258" s="135"/>
      <c r="P258" s="135"/>
      <c r="Q258" s="135"/>
      <c r="R258" s="135"/>
      <c r="S258" s="135"/>
      <c r="T258" s="135"/>
      <c r="U258" s="135"/>
      <c r="V258" s="135"/>
      <c r="W258" s="135"/>
      <c r="X258" s="135"/>
      <c r="Y258" s="135"/>
      <c r="Z258" s="135"/>
      <c r="AA258" s="135"/>
    </row>
    <row r="259" spans="2:27" ht="20.149999999999999" customHeight="1">
      <c r="B259" s="135"/>
      <c r="C259" s="135"/>
      <c r="D259" s="135"/>
      <c r="E259" s="135"/>
      <c r="F259" s="135"/>
      <c r="G259" s="135"/>
      <c r="H259" s="135"/>
      <c r="I259" s="135"/>
      <c r="J259" s="135"/>
      <c r="K259" s="135"/>
      <c r="L259" s="135"/>
      <c r="M259" s="135"/>
      <c r="N259" s="135"/>
      <c r="O259" s="135"/>
      <c r="P259" s="135"/>
      <c r="Q259" s="135"/>
      <c r="R259" s="135"/>
      <c r="S259" s="135"/>
      <c r="T259" s="135"/>
      <c r="U259" s="135"/>
      <c r="V259" s="135"/>
      <c r="W259" s="135"/>
      <c r="X259" s="135"/>
      <c r="Y259" s="135"/>
      <c r="Z259" s="135"/>
      <c r="AA259" s="135"/>
    </row>
    <row r="260" spans="2:27" ht="20.149999999999999" customHeight="1">
      <c r="B260" s="135"/>
      <c r="C260" s="135"/>
      <c r="D260" s="135"/>
      <c r="E260" s="135"/>
      <c r="F260" s="135"/>
      <c r="G260" s="135"/>
      <c r="H260" s="135"/>
      <c r="I260" s="135"/>
      <c r="J260" s="135"/>
      <c r="K260" s="135"/>
      <c r="L260" s="135"/>
      <c r="M260" s="135"/>
      <c r="N260" s="135"/>
      <c r="O260" s="135"/>
      <c r="P260" s="135"/>
      <c r="Q260" s="135"/>
      <c r="R260" s="135"/>
      <c r="S260" s="135"/>
      <c r="T260" s="135"/>
      <c r="U260" s="135"/>
      <c r="V260" s="135"/>
      <c r="W260" s="135"/>
      <c r="X260" s="135"/>
      <c r="Y260" s="135"/>
      <c r="Z260" s="135"/>
      <c r="AA260" s="135"/>
    </row>
    <row r="261" spans="2:27" ht="20.149999999999999" customHeight="1">
      <c r="B261" s="135"/>
      <c r="C261" s="135"/>
      <c r="D261" s="135"/>
      <c r="E261" s="135"/>
      <c r="F261" s="135"/>
      <c r="G261" s="135"/>
      <c r="H261" s="135"/>
      <c r="I261" s="135"/>
      <c r="J261" s="135"/>
      <c r="K261" s="135"/>
      <c r="L261" s="135"/>
      <c r="M261" s="135"/>
      <c r="N261" s="135"/>
      <c r="O261" s="135"/>
      <c r="P261" s="135"/>
      <c r="Q261" s="135"/>
      <c r="R261" s="135"/>
      <c r="S261" s="135"/>
      <c r="T261" s="135"/>
      <c r="U261" s="135"/>
      <c r="V261" s="135"/>
      <c r="W261" s="135"/>
      <c r="X261" s="135"/>
      <c r="Y261" s="135"/>
      <c r="Z261" s="135"/>
      <c r="AA261" s="135"/>
    </row>
    <row r="262" spans="2:27" ht="20.149999999999999" customHeight="1">
      <c r="B262" s="135"/>
      <c r="C262" s="135"/>
      <c r="D262" s="135"/>
      <c r="E262" s="135"/>
      <c r="F262" s="135"/>
      <c r="G262" s="135"/>
      <c r="H262" s="135"/>
      <c r="I262" s="135"/>
      <c r="J262" s="135"/>
      <c r="K262" s="135"/>
      <c r="L262" s="135"/>
      <c r="M262" s="135"/>
      <c r="N262" s="135"/>
      <c r="O262" s="135"/>
      <c r="P262" s="135"/>
      <c r="Q262" s="135"/>
      <c r="R262" s="135"/>
      <c r="S262" s="135"/>
      <c r="T262" s="135"/>
      <c r="U262" s="135"/>
      <c r="V262" s="135"/>
      <c r="W262" s="135"/>
      <c r="X262" s="135"/>
      <c r="Y262" s="135"/>
      <c r="Z262" s="135"/>
      <c r="AA262" s="135"/>
    </row>
    <row r="263" spans="2:27" ht="20.149999999999999" customHeight="1">
      <c r="B263" s="135"/>
      <c r="C263" s="135"/>
      <c r="D263" s="135"/>
      <c r="E263" s="135"/>
      <c r="F263" s="135"/>
      <c r="G263" s="135"/>
      <c r="H263" s="135"/>
      <c r="I263" s="135"/>
      <c r="J263" s="135"/>
      <c r="K263" s="135"/>
      <c r="L263" s="135"/>
      <c r="M263" s="135"/>
      <c r="N263" s="135"/>
      <c r="O263" s="135"/>
      <c r="P263" s="135"/>
      <c r="Q263" s="135"/>
      <c r="R263" s="135"/>
      <c r="S263" s="135"/>
      <c r="T263" s="135"/>
      <c r="U263" s="135"/>
      <c r="V263" s="135"/>
      <c r="W263" s="135"/>
      <c r="X263" s="135"/>
      <c r="Y263" s="135"/>
      <c r="Z263" s="135"/>
      <c r="AA263" s="135"/>
    </row>
  </sheetData>
  <mergeCells count="9">
    <mergeCell ref="A63:B63"/>
    <mergeCell ref="L3:L4"/>
    <mergeCell ref="B3:D3"/>
    <mergeCell ref="A3:A5"/>
    <mergeCell ref="E3:F3"/>
    <mergeCell ref="G3:H3"/>
    <mergeCell ref="I3:K3"/>
    <mergeCell ref="K4:K5"/>
    <mergeCell ref="I4:J4"/>
  </mergeCells>
  <phoneticPr fontId="7" type="noConversion"/>
  <printOptions horizontalCentered="1"/>
  <pageMargins left="0" right="0.39370078740157483" top="0" bottom="0.39370078740157483" header="0" footer="0"/>
  <pageSetup paperSize="9" scale="59" fitToHeight="2" orientation="landscape" r:id="rId1"/>
  <headerFooter alignWithMargins="0">
    <oddFooter xml:space="preserve">&amp;RPàgina &amp;P de &amp;N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D165"/>
  <sheetViews>
    <sheetView showGridLines="0" zoomScale="70" zoomScaleNormal="70" workbookViewId="0">
      <pane xSplit="1" ySplit="5" topLeftCell="B6" activePane="bottomRight" state="frozen"/>
      <selection activeCell="B12" sqref="B12"/>
      <selection pane="topRight" activeCell="B12" sqref="B12"/>
      <selection pane="bottomLeft" activeCell="B12" sqref="B12"/>
      <selection pane="bottomRight" activeCell="H11" sqref="H11"/>
    </sheetView>
  </sheetViews>
  <sheetFormatPr baseColWidth="10" defaultColWidth="9" defaultRowHeight="20.149999999999999" customHeight="1"/>
  <cols>
    <col min="1" max="1" width="26.61328125" style="26" customWidth="1"/>
    <col min="2" max="2" width="15.4609375" style="23" customWidth="1"/>
    <col min="3" max="4" width="16.15234375" style="23" customWidth="1"/>
    <col min="5" max="6" width="13.23046875" style="23" customWidth="1"/>
    <col min="7" max="7" width="18.15234375" style="23" customWidth="1"/>
    <col min="8" max="8" width="16.3828125" style="23" customWidth="1"/>
    <col min="9" max="9" width="15.23046875" style="23" customWidth="1"/>
    <col min="10" max="10" width="16.15234375" style="23" customWidth="1"/>
    <col min="11" max="11" width="18" style="23" customWidth="1"/>
    <col min="12" max="12" width="15.4609375" style="23" customWidth="1"/>
    <col min="13" max="13" width="9" style="23"/>
    <col min="14" max="14" width="16.23046875" style="23" bestFit="1" customWidth="1"/>
    <col min="15" max="15" width="9" style="23"/>
    <col min="16" max="16" width="18.23046875" style="23" hidden="1" customWidth="1"/>
    <col min="17" max="16384" width="9" style="23"/>
  </cols>
  <sheetData>
    <row r="1" spans="1:30" s="27" customFormat="1" ht="21.75" customHeight="1">
      <c r="A1" s="119" t="s">
        <v>294</v>
      </c>
      <c r="B1" s="75"/>
      <c r="C1" s="75"/>
      <c r="D1" s="75"/>
      <c r="E1" s="75"/>
      <c r="F1" s="75"/>
      <c r="G1" s="75"/>
      <c r="H1" s="75"/>
      <c r="I1" s="75"/>
      <c r="J1" s="104"/>
      <c r="K1" s="104"/>
      <c r="L1" s="104"/>
      <c r="M1" s="99"/>
      <c r="N1" s="99"/>
      <c r="O1" s="101"/>
      <c r="P1" s="101"/>
      <c r="Q1" s="101"/>
      <c r="R1" s="101"/>
      <c r="S1" s="101"/>
    </row>
    <row r="2" spans="1:30" s="130" customFormat="1" ht="41.25" customHeight="1">
      <c r="A2" s="127"/>
      <c r="J2" s="131"/>
      <c r="K2" s="131"/>
      <c r="L2" s="131"/>
      <c r="M2" s="131"/>
      <c r="N2" s="131"/>
      <c r="O2" s="128"/>
      <c r="P2" s="128"/>
      <c r="Q2" s="128"/>
      <c r="R2" s="128"/>
      <c r="S2" s="128"/>
    </row>
    <row r="3" spans="1:30" ht="27" customHeight="1">
      <c r="A3" s="257" t="s">
        <v>259</v>
      </c>
      <c r="B3" s="256" t="s">
        <v>4</v>
      </c>
      <c r="C3" s="256"/>
      <c r="D3" s="256"/>
      <c r="E3" s="256" t="s">
        <v>6</v>
      </c>
      <c r="F3" s="256"/>
      <c r="G3" s="256" t="s">
        <v>8</v>
      </c>
      <c r="H3" s="256"/>
      <c r="I3" s="258" t="s">
        <v>32</v>
      </c>
      <c r="J3" s="258"/>
      <c r="K3" s="258"/>
      <c r="L3" s="262" t="s">
        <v>17</v>
      </c>
    </row>
    <row r="4" spans="1:30" ht="19.5" customHeight="1">
      <c r="A4" s="257"/>
      <c r="B4" s="25" t="s">
        <v>1</v>
      </c>
      <c r="C4" s="25" t="s">
        <v>2</v>
      </c>
      <c r="D4" s="25" t="s">
        <v>3</v>
      </c>
      <c r="E4" s="25" t="s">
        <v>1</v>
      </c>
      <c r="F4" s="25" t="s">
        <v>2</v>
      </c>
      <c r="G4" s="25" t="s">
        <v>9</v>
      </c>
      <c r="H4" s="25" t="s">
        <v>10</v>
      </c>
      <c r="I4" s="261" t="s">
        <v>13</v>
      </c>
      <c r="J4" s="261"/>
      <c r="K4" s="259" t="s">
        <v>268</v>
      </c>
      <c r="L4" s="256"/>
    </row>
    <row r="5" spans="1:30" ht="21.75" customHeight="1">
      <c r="A5" s="257"/>
      <c r="B5" s="25" t="s">
        <v>5</v>
      </c>
      <c r="C5" s="25" t="s">
        <v>5</v>
      </c>
      <c r="D5" s="25" t="s">
        <v>5</v>
      </c>
      <c r="E5" s="25" t="s">
        <v>7</v>
      </c>
      <c r="F5" s="25" t="s">
        <v>7</v>
      </c>
      <c r="G5" s="25" t="s">
        <v>11</v>
      </c>
      <c r="H5" s="25" t="s">
        <v>11</v>
      </c>
      <c r="I5" s="113" t="s">
        <v>12</v>
      </c>
      <c r="J5" s="235" t="s">
        <v>14</v>
      </c>
      <c r="K5" s="260"/>
      <c r="L5" s="25" t="s">
        <v>11</v>
      </c>
      <c r="N5" s="91"/>
      <c r="P5" s="91"/>
    </row>
    <row r="6" spans="1:30" s="81" customFormat="1" ht="20.149999999999999" customHeight="1"/>
    <row r="7" spans="1:30" s="27" customFormat="1" ht="20.149999999999999" customHeight="1">
      <c r="A7" s="32" t="s">
        <v>271</v>
      </c>
      <c r="B7" s="33"/>
      <c r="C7" s="34"/>
      <c r="D7" s="35"/>
      <c r="E7" s="33"/>
      <c r="F7" s="35"/>
      <c r="G7" s="33"/>
      <c r="H7" s="34"/>
      <c r="I7" s="33"/>
      <c r="J7" s="34"/>
      <c r="K7" s="34"/>
      <c r="L7" s="35"/>
      <c r="N7" s="23"/>
      <c r="AD7" s="23"/>
    </row>
    <row r="8" spans="1:30" ht="20.149999999999999" customHeight="1">
      <c r="A8" s="28" t="s">
        <v>18</v>
      </c>
      <c r="B8" s="134">
        <v>0</v>
      </c>
      <c r="C8" s="134">
        <v>0</v>
      </c>
      <c r="D8" s="134">
        <v>0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5"/>
      <c r="N8" s="135"/>
      <c r="O8" s="136"/>
      <c r="P8" s="136"/>
      <c r="Q8" s="137"/>
      <c r="R8" s="136"/>
      <c r="S8" s="136"/>
      <c r="T8" s="136"/>
      <c r="U8" s="135"/>
      <c r="V8" s="135"/>
      <c r="W8" s="135"/>
      <c r="X8" s="135"/>
      <c r="Y8" s="135"/>
      <c r="Z8" s="135"/>
      <c r="AA8" s="135"/>
    </row>
    <row r="9" spans="1:30" ht="20.149999999999999" customHeight="1">
      <c r="A9" s="28" t="s">
        <v>19</v>
      </c>
      <c r="B9" s="134">
        <v>1</v>
      </c>
      <c r="C9" s="134">
        <v>0</v>
      </c>
      <c r="D9" s="134">
        <v>1</v>
      </c>
      <c r="E9" s="134">
        <v>2000</v>
      </c>
      <c r="F9" s="134">
        <v>0</v>
      </c>
      <c r="G9" s="134">
        <v>2</v>
      </c>
      <c r="H9" s="134">
        <v>0</v>
      </c>
      <c r="I9" s="134">
        <v>0</v>
      </c>
      <c r="J9" s="134">
        <v>0</v>
      </c>
      <c r="K9" s="134">
        <v>2</v>
      </c>
      <c r="L9" s="134">
        <v>0</v>
      </c>
      <c r="M9" s="135"/>
      <c r="N9" s="135"/>
      <c r="O9" s="136"/>
      <c r="P9" s="136"/>
      <c r="Q9" s="136"/>
      <c r="R9" s="136"/>
      <c r="S9" s="136"/>
      <c r="T9" s="136"/>
      <c r="U9" s="135"/>
      <c r="V9" s="135"/>
      <c r="W9" s="135"/>
      <c r="X9" s="135"/>
      <c r="Y9" s="135"/>
      <c r="Z9" s="135"/>
      <c r="AA9" s="135"/>
    </row>
    <row r="10" spans="1:30" ht="20.149999999999999" customHeight="1">
      <c r="A10" s="28" t="s">
        <v>20</v>
      </c>
      <c r="B10" s="134">
        <v>1</v>
      </c>
      <c r="C10" s="134">
        <v>0</v>
      </c>
      <c r="D10" s="134">
        <v>1</v>
      </c>
      <c r="E10" s="134">
        <v>1500</v>
      </c>
      <c r="F10" s="134">
        <v>0</v>
      </c>
      <c r="G10" s="134">
        <v>2</v>
      </c>
      <c r="H10" s="134">
        <v>1</v>
      </c>
      <c r="I10" s="134">
        <v>0</v>
      </c>
      <c r="J10" s="134">
        <v>0</v>
      </c>
      <c r="K10" s="134">
        <v>2</v>
      </c>
      <c r="L10" s="134">
        <v>0</v>
      </c>
      <c r="M10" s="245"/>
      <c r="N10" s="135"/>
      <c r="O10" s="136"/>
      <c r="P10" s="136"/>
      <c r="Q10" s="136"/>
      <c r="R10" s="136"/>
      <c r="S10" s="136"/>
      <c r="T10" s="136"/>
      <c r="U10" s="135"/>
      <c r="V10" s="135"/>
      <c r="W10" s="135"/>
      <c r="X10" s="135"/>
      <c r="Y10" s="135"/>
      <c r="Z10" s="135"/>
      <c r="AA10" s="135"/>
    </row>
    <row r="11" spans="1:30" ht="20.149999999999999" customHeight="1">
      <c r="A11" s="28" t="s">
        <v>21</v>
      </c>
      <c r="B11" s="134">
        <v>2</v>
      </c>
      <c r="C11" s="134">
        <v>3</v>
      </c>
      <c r="D11" s="134">
        <v>5</v>
      </c>
      <c r="E11" s="134">
        <v>1000</v>
      </c>
      <c r="F11" s="134">
        <v>2500</v>
      </c>
      <c r="G11" s="134">
        <v>10</v>
      </c>
      <c r="H11" s="134">
        <v>0</v>
      </c>
      <c r="I11" s="134">
        <v>0</v>
      </c>
      <c r="J11" s="134">
        <v>0</v>
      </c>
      <c r="K11" s="134">
        <v>10</v>
      </c>
      <c r="L11" s="134">
        <v>0</v>
      </c>
      <c r="M11" s="135"/>
      <c r="N11" s="135"/>
      <c r="O11" s="136"/>
      <c r="P11" s="136"/>
      <c r="Q11" s="136"/>
      <c r="R11" s="136"/>
      <c r="S11" s="136"/>
      <c r="T11" s="136"/>
      <c r="U11" s="135"/>
      <c r="V11" s="135"/>
      <c r="W11" s="135"/>
      <c r="X11" s="135"/>
      <c r="Y11" s="135"/>
      <c r="Z11" s="135"/>
      <c r="AA11" s="135"/>
    </row>
    <row r="12" spans="1:30" s="24" customFormat="1" ht="20.149999999999999" customHeight="1">
      <c r="A12" s="31" t="s">
        <v>22</v>
      </c>
      <c r="B12" s="138">
        <f>SUM(B8:B11)</f>
        <v>4</v>
      </c>
      <c r="C12" s="138">
        <f t="shared" ref="C12:D12" si="0">SUM(C8:C11)</f>
        <v>3</v>
      </c>
      <c r="D12" s="138">
        <f t="shared" si="0"/>
        <v>7</v>
      </c>
      <c r="E12" s="246"/>
      <c r="F12" s="246"/>
      <c r="G12" s="138">
        <f t="shared" ref="G12:L12" si="1">SUM(G8:G11)</f>
        <v>14</v>
      </c>
      <c r="H12" s="138">
        <f t="shared" si="1"/>
        <v>1</v>
      </c>
      <c r="I12" s="138">
        <f t="shared" si="1"/>
        <v>0</v>
      </c>
      <c r="J12" s="138">
        <f t="shared" si="1"/>
        <v>0</v>
      </c>
      <c r="K12" s="138">
        <f t="shared" si="1"/>
        <v>14</v>
      </c>
      <c r="L12" s="138">
        <f t="shared" si="1"/>
        <v>0</v>
      </c>
      <c r="M12" s="139"/>
      <c r="N12" s="135"/>
      <c r="O12" s="140"/>
      <c r="P12" s="140"/>
      <c r="Q12" s="140"/>
      <c r="R12" s="140"/>
      <c r="S12" s="140"/>
      <c r="T12" s="140"/>
      <c r="U12" s="139"/>
      <c r="V12" s="139"/>
      <c r="W12" s="139"/>
      <c r="X12" s="139"/>
      <c r="Y12" s="139"/>
      <c r="Z12" s="139"/>
      <c r="AA12" s="139"/>
      <c r="AD12" s="23"/>
    </row>
    <row r="13" spans="1:30" ht="20.149999999999999" customHeight="1">
      <c r="B13" s="141"/>
      <c r="C13" s="141"/>
      <c r="D13" s="141"/>
      <c r="E13" s="142"/>
      <c r="F13" s="141"/>
      <c r="G13" s="141"/>
      <c r="H13" s="141"/>
      <c r="I13" s="141"/>
      <c r="J13" s="141"/>
      <c r="K13" s="141"/>
      <c r="L13" s="141"/>
      <c r="M13" s="135"/>
      <c r="N13" s="135"/>
      <c r="O13" s="136"/>
      <c r="P13" s="136"/>
      <c r="Q13" s="136"/>
      <c r="R13" s="136"/>
      <c r="S13" s="136"/>
      <c r="T13" s="136"/>
      <c r="U13" s="135"/>
      <c r="V13" s="135"/>
      <c r="W13" s="135"/>
      <c r="X13" s="135"/>
      <c r="Y13" s="135"/>
      <c r="Z13" s="135"/>
      <c r="AA13" s="135"/>
    </row>
    <row r="14" spans="1:30" ht="20.149999999999999" customHeight="1">
      <c r="A14" s="30" t="s">
        <v>260</v>
      </c>
      <c r="B14" s="154"/>
      <c r="C14" s="154"/>
      <c r="D14" s="154"/>
      <c r="E14" s="143"/>
      <c r="F14" s="145"/>
      <c r="G14" s="154"/>
      <c r="H14" s="154"/>
      <c r="I14" s="154"/>
      <c r="J14" s="154"/>
      <c r="K14" s="154"/>
      <c r="L14" s="154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</row>
    <row r="15" spans="1:30" ht="20.149999999999999" customHeight="1">
      <c r="A15" s="28" t="s">
        <v>18</v>
      </c>
      <c r="B15" s="134">
        <f>B8</f>
        <v>0</v>
      </c>
      <c r="C15" s="134">
        <f t="shared" ref="C15:L15" si="2">C8</f>
        <v>0</v>
      </c>
      <c r="D15" s="134">
        <f t="shared" si="2"/>
        <v>0</v>
      </c>
      <c r="E15" s="246"/>
      <c r="F15" s="246"/>
      <c r="G15" s="134">
        <f t="shared" si="2"/>
        <v>0</v>
      </c>
      <c r="H15" s="134">
        <f t="shared" si="2"/>
        <v>0</v>
      </c>
      <c r="I15" s="134">
        <f t="shared" si="2"/>
        <v>0</v>
      </c>
      <c r="J15" s="134">
        <f t="shared" si="2"/>
        <v>0</v>
      </c>
      <c r="K15" s="134">
        <f t="shared" si="2"/>
        <v>0</v>
      </c>
      <c r="L15" s="134">
        <f t="shared" si="2"/>
        <v>0</v>
      </c>
      <c r="M15" s="15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</row>
    <row r="16" spans="1:30" ht="20.149999999999999" customHeight="1">
      <c r="A16" s="28" t="s">
        <v>19</v>
      </c>
      <c r="B16" s="134">
        <f t="shared" ref="B16:L16" si="3">B9</f>
        <v>1</v>
      </c>
      <c r="C16" s="134">
        <f t="shared" si="3"/>
        <v>0</v>
      </c>
      <c r="D16" s="134">
        <f t="shared" si="3"/>
        <v>1</v>
      </c>
      <c r="E16" s="246"/>
      <c r="F16" s="246"/>
      <c r="G16" s="134">
        <f t="shared" si="3"/>
        <v>2</v>
      </c>
      <c r="H16" s="134">
        <f t="shared" si="3"/>
        <v>0</v>
      </c>
      <c r="I16" s="134">
        <f t="shared" si="3"/>
        <v>0</v>
      </c>
      <c r="J16" s="134">
        <f t="shared" si="3"/>
        <v>0</v>
      </c>
      <c r="K16" s="134">
        <f t="shared" si="3"/>
        <v>2</v>
      </c>
      <c r="L16" s="134">
        <f t="shared" si="3"/>
        <v>0</v>
      </c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</row>
    <row r="17" spans="1:27" ht="20.149999999999999" customHeight="1">
      <c r="A17" s="28" t="s">
        <v>20</v>
      </c>
      <c r="B17" s="134">
        <f t="shared" ref="B17:L17" si="4">B10</f>
        <v>1</v>
      </c>
      <c r="C17" s="134">
        <f t="shared" si="4"/>
        <v>0</v>
      </c>
      <c r="D17" s="134">
        <f t="shared" si="4"/>
        <v>1</v>
      </c>
      <c r="E17" s="246"/>
      <c r="F17" s="246"/>
      <c r="G17" s="134">
        <f t="shared" si="4"/>
        <v>2</v>
      </c>
      <c r="H17" s="134">
        <f t="shared" si="4"/>
        <v>1</v>
      </c>
      <c r="I17" s="134">
        <f t="shared" si="4"/>
        <v>0</v>
      </c>
      <c r="J17" s="134">
        <f t="shared" si="4"/>
        <v>0</v>
      </c>
      <c r="K17" s="134">
        <f t="shared" si="4"/>
        <v>2</v>
      </c>
      <c r="L17" s="134">
        <f t="shared" si="4"/>
        <v>0</v>
      </c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</row>
    <row r="18" spans="1:27" ht="20.149999999999999" customHeight="1">
      <c r="A18" s="28" t="s">
        <v>21</v>
      </c>
      <c r="B18" s="134">
        <f t="shared" ref="B18:L18" si="5">B11</f>
        <v>2</v>
      </c>
      <c r="C18" s="134">
        <f t="shared" si="5"/>
        <v>3</v>
      </c>
      <c r="D18" s="134">
        <f t="shared" si="5"/>
        <v>5</v>
      </c>
      <c r="E18" s="246"/>
      <c r="F18" s="246"/>
      <c r="G18" s="134">
        <f t="shared" si="5"/>
        <v>10</v>
      </c>
      <c r="H18" s="134">
        <f t="shared" si="5"/>
        <v>0</v>
      </c>
      <c r="I18" s="134">
        <f t="shared" si="5"/>
        <v>0</v>
      </c>
      <c r="J18" s="134">
        <f t="shared" si="5"/>
        <v>0</v>
      </c>
      <c r="K18" s="134">
        <f t="shared" si="5"/>
        <v>10</v>
      </c>
      <c r="L18" s="134">
        <f t="shared" si="5"/>
        <v>0</v>
      </c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</row>
    <row r="19" spans="1:27" ht="21.75" customHeight="1">
      <c r="A19" s="29" t="s">
        <v>22</v>
      </c>
      <c r="B19" s="138">
        <f>SUM(B15:B18)</f>
        <v>4</v>
      </c>
      <c r="C19" s="138">
        <f t="shared" ref="C19:D19" si="6">SUM(C15:C18)</f>
        <v>3</v>
      </c>
      <c r="D19" s="138">
        <f t="shared" si="6"/>
        <v>7</v>
      </c>
      <c r="E19" s="246"/>
      <c r="F19" s="246"/>
      <c r="G19" s="138">
        <f t="shared" ref="G19" si="7">SUM(G15:G18)</f>
        <v>14</v>
      </c>
      <c r="H19" s="138">
        <f t="shared" ref="H19:L19" si="8">SUM(H15:H18)</f>
        <v>1</v>
      </c>
      <c r="I19" s="138">
        <f t="shared" si="8"/>
        <v>0</v>
      </c>
      <c r="J19" s="138">
        <f t="shared" si="8"/>
        <v>0</v>
      </c>
      <c r="K19" s="138">
        <f t="shared" si="8"/>
        <v>14</v>
      </c>
      <c r="L19" s="138">
        <f t="shared" si="8"/>
        <v>0</v>
      </c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</row>
    <row r="20" spans="1:27" ht="20.149999999999999" customHeight="1"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</row>
    <row r="21" spans="1:27" ht="20.149999999999999" customHeight="1"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</row>
    <row r="22" spans="1:27" ht="20.149999999999999" customHeight="1"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</row>
    <row r="23" spans="1:27" ht="20.149999999999999" customHeight="1"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</row>
    <row r="24" spans="1:27" ht="20.149999999999999" customHeight="1"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</row>
    <row r="25" spans="1:27" ht="20.149999999999999" customHeight="1"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</row>
    <row r="26" spans="1:27" ht="20.149999999999999" customHeight="1"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</row>
    <row r="27" spans="1:27" ht="20.149999999999999" customHeight="1"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</row>
    <row r="28" spans="1:27" ht="20.149999999999999" customHeight="1"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</row>
    <row r="29" spans="1:27" ht="20.149999999999999" customHeight="1"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</row>
    <row r="30" spans="1:27" ht="20.149999999999999" customHeight="1"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</row>
    <row r="31" spans="1:27" ht="20.149999999999999" customHeight="1"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</row>
    <row r="32" spans="1:27" ht="20.149999999999999" customHeight="1"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</row>
    <row r="33" spans="2:27" ht="20.149999999999999" customHeight="1"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</row>
    <row r="34" spans="2:27" ht="20.149999999999999" customHeight="1"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</row>
    <row r="35" spans="2:27" ht="20.149999999999999" customHeight="1"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</row>
    <row r="36" spans="2:27" ht="20.149999999999999" customHeight="1"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</row>
    <row r="37" spans="2:27" ht="20.149999999999999" customHeight="1"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</row>
    <row r="38" spans="2:27" ht="20.149999999999999" customHeight="1"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</row>
    <row r="39" spans="2:27" ht="20.149999999999999" customHeight="1"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</row>
    <row r="40" spans="2:27" ht="20.149999999999999" customHeight="1"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</row>
    <row r="41" spans="2:27" ht="20.149999999999999" customHeight="1"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</row>
    <row r="42" spans="2:27" ht="20.149999999999999" customHeight="1"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</row>
    <row r="43" spans="2:27" ht="20.149999999999999" customHeight="1"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</row>
    <row r="44" spans="2:27" ht="20.149999999999999" customHeight="1"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</row>
    <row r="45" spans="2:27" ht="20.149999999999999" customHeight="1"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</row>
    <row r="46" spans="2:27" ht="20.149999999999999" customHeight="1"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</row>
    <row r="47" spans="2:27" ht="20.149999999999999" customHeight="1"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</row>
    <row r="48" spans="2:27" ht="20.149999999999999" customHeight="1"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</row>
    <row r="49" spans="2:27" ht="20.149999999999999" customHeight="1"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</row>
    <row r="50" spans="2:27" ht="20.149999999999999" customHeight="1"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</row>
    <row r="51" spans="2:27" ht="20.149999999999999" customHeight="1"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</row>
    <row r="52" spans="2:27" ht="20.149999999999999" customHeight="1"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</row>
    <row r="53" spans="2:27" ht="20.149999999999999" customHeight="1"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</row>
    <row r="54" spans="2:27" ht="20.149999999999999" customHeight="1"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</row>
    <row r="55" spans="2:27" ht="20.149999999999999" customHeight="1"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</row>
    <row r="56" spans="2:27" ht="20.149999999999999" customHeight="1"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</row>
    <row r="57" spans="2:27" ht="20.149999999999999" customHeight="1"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</row>
    <row r="58" spans="2:27" ht="20.149999999999999" customHeight="1"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</row>
    <row r="59" spans="2:27" ht="20.149999999999999" customHeight="1"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</row>
    <row r="60" spans="2:27" ht="20.149999999999999" customHeight="1"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</row>
    <row r="61" spans="2:27" ht="20.149999999999999" customHeight="1"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</row>
    <row r="62" spans="2:27" ht="20.149999999999999" customHeight="1"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</row>
    <row r="63" spans="2:27" ht="20.149999999999999" customHeight="1"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</row>
    <row r="64" spans="2:27" ht="20.149999999999999" customHeight="1"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</row>
    <row r="65" spans="2:27" ht="20.149999999999999" customHeight="1"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</row>
    <row r="66" spans="2:27" ht="20.149999999999999" customHeight="1"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</row>
    <row r="67" spans="2:27" ht="20.149999999999999" customHeight="1">
      <c r="B67" s="135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</row>
    <row r="68" spans="2:27" ht="20.149999999999999" customHeight="1">
      <c r="B68" s="135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</row>
    <row r="69" spans="2:27" ht="20.149999999999999" customHeight="1">
      <c r="B69" s="135"/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</row>
    <row r="70" spans="2:27" ht="20.149999999999999" customHeight="1">
      <c r="B70" s="135"/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</row>
    <row r="71" spans="2:27" ht="20.149999999999999" customHeight="1"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</row>
    <row r="72" spans="2:27" ht="20.149999999999999" customHeight="1">
      <c r="B72" s="135"/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</row>
    <row r="73" spans="2:27" ht="20.149999999999999" customHeight="1"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</row>
    <row r="74" spans="2:27" ht="20.149999999999999" customHeight="1">
      <c r="B74" s="135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</row>
    <row r="75" spans="2:27" ht="20.149999999999999" customHeight="1">
      <c r="B75" s="135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</row>
    <row r="76" spans="2:27" ht="20.149999999999999" customHeight="1"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</row>
    <row r="77" spans="2:27" ht="20.149999999999999" customHeight="1">
      <c r="B77" s="135"/>
      <c r="C77" s="135"/>
      <c r="D77" s="135"/>
      <c r="E77" s="135"/>
      <c r="F77" s="135"/>
      <c r="G77" s="135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</row>
    <row r="78" spans="2:27" ht="20.149999999999999" customHeight="1">
      <c r="B78" s="135"/>
      <c r="C78" s="135"/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</row>
    <row r="79" spans="2:27" ht="20.149999999999999" customHeight="1">
      <c r="B79" s="135"/>
      <c r="C79" s="135"/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</row>
    <row r="80" spans="2:27" ht="20.149999999999999" customHeight="1">
      <c r="B80" s="135"/>
      <c r="C80" s="135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</row>
    <row r="81" spans="2:27" ht="20.149999999999999" customHeight="1">
      <c r="B81" s="135"/>
      <c r="C81" s="135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</row>
    <row r="82" spans="2:27" ht="20.149999999999999" customHeight="1"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</row>
    <row r="83" spans="2:27" ht="20.149999999999999" customHeight="1">
      <c r="B83" s="135"/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</row>
    <row r="84" spans="2:27" ht="20.149999999999999" customHeight="1">
      <c r="B84" s="135"/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</row>
    <row r="85" spans="2:27" ht="20.149999999999999" customHeight="1">
      <c r="B85" s="135"/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</row>
    <row r="86" spans="2:27" ht="20.149999999999999" customHeight="1"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  <c r="AA86" s="135"/>
    </row>
    <row r="87" spans="2:27" ht="20.149999999999999" customHeight="1">
      <c r="B87" s="135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</row>
    <row r="88" spans="2:27" ht="20.149999999999999" customHeight="1">
      <c r="B88" s="135"/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</row>
    <row r="89" spans="2:27" ht="20.149999999999999" customHeight="1"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  <c r="AA89" s="135"/>
    </row>
    <row r="90" spans="2:27" ht="20.149999999999999" customHeight="1">
      <c r="B90" s="135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</row>
    <row r="91" spans="2:27" ht="20.149999999999999" customHeight="1">
      <c r="B91" s="135"/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</row>
    <row r="92" spans="2:27" ht="20.149999999999999" customHeight="1"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</row>
    <row r="93" spans="2:27" ht="20.149999999999999" customHeight="1">
      <c r="B93" s="135"/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</row>
    <row r="94" spans="2:27" ht="20.149999999999999" customHeight="1">
      <c r="B94" s="13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</row>
    <row r="95" spans="2:27" ht="20.149999999999999" customHeight="1">
      <c r="B95" s="135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</row>
    <row r="96" spans="2:27" ht="20.149999999999999" customHeight="1">
      <c r="B96" s="135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</row>
    <row r="97" spans="2:27" ht="20.149999999999999" customHeight="1">
      <c r="B97" s="135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</row>
    <row r="98" spans="2:27" ht="20.149999999999999" customHeight="1">
      <c r="B98" s="135"/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</row>
    <row r="99" spans="2:27" ht="20.149999999999999" customHeight="1">
      <c r="B99" s="135"/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</row>
    <row r="100" spans="2:27" ht="20.149999999999999" customHeight="1"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  <c r="AA100" s="135"/>
    </row>
    <row r="101" spans="2:27" ht="20.149999999999999" customHeight="1">
      <c r="B101" s="135"/>
      <c r="C101" s="135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  <c r="AA101" s="135"/>
    </row>
    <row r="102" spans="2:27" ht="20.149999999999999" customHeight="1">
      <c r="B102" s="135"/>
      <c r="C102" s="135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  <c r="AA102" s="135"/>
    </row>
    <row r="103" spans="2:27" ht="20.149999999999999" customHeight="1">
      <c r="B103" s="135"/>
      <c r="C103" s="135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</row>
    <row r="104" spans="2:27" ht="20.149999999999999" customHeight="1">
      <c r="B104" s="156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  <c r="M104" s="156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  <c r="AA104" s="135"/>
    </row>
    <row r="105" spans="2:27" ht="20.149999999999999" customHeight="1">
      <c r="B105" s="135"/>
      <c r="C105" s="135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  <c r="AA105" s="135"/>
    </row>
    <row r="106" spans="2:27" ht="20.149999999999999" customHeight="1">
      <c r="B106" s="135"/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  <c r="AA106" s="135"/>
    </row>
    <row r="107" spans="2:27" ht="20.149999999999999" customHeight="1">
      <c r="B107" s="135"/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5"/>
      <c r="AA107" s="135"/>
    </row>
    <row r="108" spans="2:27" ht="20.149999999999999" customHeight="1">
      <c r="B108" s="135"/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5"/>
      <c r="AA108" s="135"/>
    </row>
    <row r="109" spans="2:27" ht="20.149999999999999" customHeight="1">
      <c r="B109" s="135"/>
      <c r="C109" s="135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  <c r="AA109" s="135"/>
    </row>
    <row r="110" spans="2:27" ht="20.149999999999999" customHeight="1">
      <c r="B110" s="135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  <c r="AA110" s="135"/>
    </row>
    <row r="111" spans="2:27" ht="20.149999999999999" customHeight="1">
      <c r="B111" s="135"/>
      <c r="C111" s="135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</row>
    <row r="112" spans="2:27" ht="20.149999999999999" customHeight="1">
      <c r="B112" s="135"/>
      <c r="C112" s="135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135"/>
    </row>
    <row r="113" spans="2:27" ht="20.149999999999999" customHeight="1">
      <c r="B113" s="135"/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5"/>
      <c r="AA113" s="135"/>
    </row>
    <row r="114" spans="2:27" ht="20.149999999999999" customHeight="1">
      <c r="B114" s="135"/>
      <c r="C114" s="135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  <c r="AA114" s="135"/>
    </row>
    <row r="115" spans="2:27" ht="20.149999999999999" customHeight="1">
      <c r="B115" s="135"/>
      <c r="C115" s="135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  <c r="Z115" s="135"/>
      <c r="AA115" s="135"/>
    </row>
    <row r="116" spans="2:27" ht="20.149999999999999" customHeight="1">
      <c r="B116" s="135"/>
      <c r="C116" s="135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5"/>
      <c r="O116" s="135"/>
      <c r="P116" s="135"/>
      <c r="Q116" s="135"/>
      <c r="R116" s="135"/>
      <c r="S116" s="135"/>
      <c r="T116" s="135"/>
      <c r="U116" s="135"/>
      <c r="V116" s="135"/>
      <c r="W116" s="135"/>
      <c r="X116" s="135"/>
      <c r="Y116" s="135"/>
      <c r="Z116" s="135"/>
      <c r="AA116" s="135"/>
    </row>
    <row r="117" spans="2:27" ht="20.149999999999999" customHeight="1">
      <c r="B117" s="135"/>
      <c r="C117" s="135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5"/>
      <c r="O117" s="135"/>
      <c r="P117" s="135"/>
      <c r="Q117" s="135"/>
      <c r="R117" s="135"/>
      <c r="S117" s="135"/>
      <c r="T117" s="135"/>
      <c r="U117" s="135"/>
      <c r="V117" s="135"/>
      <c r="W117" s="135"/>
      <c r="X117" s="135"/>
      <c r="Y117" s="135"/>
      <c r="Z117" s="135"/>
      <c r="AA117" s="135"/>
    </row>
    <row r="118" spans="2:27" ht="20.149999999999999" customHeight="1">
      <c r="B118" s="135"/>
      <c r="C118" s="135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35"/>
      <c r="Y118" s="135"/>
      <c r="Z118" s="135"/>
      <c r="AA118" s="135"/>
    </row>
    <row r="119" spans="2:27" ht="20.149999999999999" customHeight="1">
      <c r="B119" s="135"/>
      <c r="C119" s="135"/>
      <c r="D119" s="135"/>
      <c r="E119" s="135"/>
      <c r="F119" s="135"/>
      <c r="G119" s="135"/>
      <c r="H119" s="135"/>
      <c r="I119" s="135"/>
      <c r="J119" s="135"/>
      <c r="K119" s="135"/>
      <c r="L119" s="135"/>
      <c r="M119" s="135"/>
      <c r="N119" s="135"/>
      <c r="O119" s="135"/>
      <c r="P119" s="135"/>
      <c r="Q119" s="135"/>
      <c r="R119" s="135"/>
      <c r="S119" s="135"/>
      <c r="T119" s="135"/>
      <c r="U119" s="135"/>
      <c r="V119" s="135"/>
      <c r="W119" s="135"/>
      <c r="X119" s="135"/>
      <c r="Y119" s="135"/>
      <c r="Z119" s="135"/>
      <c r="AA119" s="135"/>
    </row>
    <row r="120" spans="2:27" ht="20.149999999999999" customHeight="1">
      <c r="B120" s="135"/>
      <c r="C120" s="135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</row>
    <row r="121" spans="2:27" ht="20.149999999999999" customHeight="1">
      <c r="B121" s="135"/>
      <c r="C121" s="135"/>
      <c r="D121" s="135"/>
      <c r="E121" s="135"/>
      <c r="F121" s="135"/>
      <c r="G121" s="135"/>
      <c r="H121" s="135"/>
      <c r="I121" s="135"/>
      <c r="J121" s="135"/>
      <c r="K121" s="135"/>
      <c r="L121" s="135"/>
      <c r="M121" s="135"/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  <c r="AA121" s="135"/>
    </row>
    <row r="122" spans="2:27" ht="20.149999999999999" customHeight="1">
      <c r="B122" s="135"/>
      <c r="C122" s="135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5"/>
      <c r="O122" s="135"/>
      <c r="P122" s="135"/>
      <c r="Q122" s="135"/>
      <c r="R122" s="135"/>
      <c r="S122" s="135"/>
      <c r="T122" s="135"/>
      <c r="U122" s="135"/>
      <c r="V122" s="135"/>
      <c r="W122" s="135"/>
      <c r="X122" s="135"/>
      <c r="Y122" s="135"/>
      <c r="Z122" s="135"/>
      <c r="AA122" s="135"/>
    </row>
    <row r="123" spans="2:27" ht="20.149999999999999" customHeight="1">
      <c r="B123" s="135"/>
      <c r="C123" s="135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5"/>
      <c r="O123" s="135"/>
      <c r="P123" s="135"/>
      <c r="Q123" s="135"/>
      <c r="R123" s="135"/>
      <c r="S123" s="135"/>
      <c r="T123" s="135"/>
      <c r="U123" s="135"/>
      <c r="V123" s="135"/>
      <c r="W123" s="135"/>
      <c r="X123" s="135"/>
      <c r="Y123" s="135"/>
      <c r="Z123" s="135"/>
      <c r="AA123" s="135"/>
    </row>
    <row r="124" spans="2:27" ht="20.149999999999999" customHeight="1">
      <c r="B124" s="135"/>
      <c r="C124" s="135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5"/>
      <c r="O124" s="135"/>
      <c r="P124" s="135"/>
      <c r="Q124" s="135"/>
      <c r="R124" s="135"/>
      <c r="S124" s="135"/>
      <c r="T124" s="135"/>
      <c r="U124" s="135"/>
      <c r="V124" s="135"/>
      <c r="W124" s="135"/>
      <c r="X124" s="135"/>
      <c r="Y124" s="135"/>
      <c r="Z124" s="135"/>
      <c r="AA124" s="135"/>
    </row>
    <row r="125" spans="2:27" ht="20.149999999999999" customHeight="1">
      <c r="B125" s="135"/>
      <c r="C125" s="135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5"/>
      <c r="O125" s="135"/>
      <c r="P125" s="135"/>
      <c r="Q125" s="135"/>
      <c r="R125" s="135"/>
      <c r="S125" s="135"/>
      <c r="T125" s="135"/>
      <c r="U125" s="135"/>
      <c r="V125" s="135"/>
      <c r="W125" s="135"/>
      <c r="X125" s="135"/>
      <c r="Y125" s="135"/>
      <c r="Z125" s="135"/>
      <c r="AA125" s="135"/>
    </row>
    <row r="126" spans="2:27" ht="20.149999999999999" customHeight="1">
      <c r="B126" s="135"/>
      <c r="C126" s="135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5"/>
      <c r="O126" s="135"/>
      <c r="P126" s="135"/>
      <c r="Q126" s="135"/>
      <c r="R126" s="135"/>
      <c r="S126" s="135"/>
      <c r="T126" s="135"/>
      <c r="U126" s="135"/>
      <c r="V126" s="135"/>
      <c r="W126" s="135"/>
      <c r="X126" s="135"/>
      <c r="Y126" s="135"/>
      <c r="Z126" s="135"/>
      <c r="AA126" s="135"/>
    </row>
    <row r="127" spans="2:27" ht="20.149999999999999" customHeight="1">
      <c r="B127" s="135"/>
      <c r="C127" s="135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5"/>
      <c r="O127" s="135"/>
      <c r="P127" s="135"/>
      <c r="Q127" s="135"/>
      <c r="R127" s="135"/>
      <c r="S127" s="135"/>
      <c r="T127" s="135"/>
      <c r="U127" s="135"/>
      <c r="V127" s="135"/>
      <c r="W127" s="135"/>
      <c r="X127" s="135"/>
      <c r="Y127" s="135"/>
      <c r="Z127" s="135"/>
      <c r="AA127" s="135"/>
    </row>
    <row r="128" spans="2:27" ht="20.149999999999999" customHeight="1">
      <c r="B128" s="135"/>
      <c r="C128" s="135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5"/>
      <c r="O128" s="135"/>
      <c r="P128" s="135"/>
      <c r="Q128" s="135"/>
      <c r="R128" s="135"/>
      <c r="S128" s="135"/>
      <c r="T128" s="135"/>
      <c r="U128" s="135"/>
      <c r="V128" s="135"/>
      <c r="W128" s="135"/>
      <c r="X128" s="135"/>
      <c r="Y128" s="135"/>
      <c r="Z128" s="135"/>
      <c r="AA128" s="135"/>
    </row>
    <row r="129" spans="2:27" ht="20.149999999999999" customHeight="1">
      <c r="B129" s="135"/>
      <c r="C129" s="135"/>
      <c r="D129" s="135"/>
      <c r="E129" s="135"/>
      <c r="F129" s="135"/>
      <c r="G129" s="135"/>
      <c r="H129" s="135"/>
      <c r="I129" s="135"/>
      <c r="J129" s="135"/>
      <c r="K129" s="135"/>
      <c r="L129" s="135"/>
      <c r="M129" s="135"/>
      <c r="N129" s="135"/>
      <c r="O129" s="135"/>
      <c r="P129" s="135"/>
      <c r="Q129" s="135"/>
      <c r="R129" s="135"/>
      <c r="S129" s="135"/>
      <c r="T129" s="135"/>
      <c r="U129" s="135"/>
      <c r="V129" s="135"/>
      <c r="W129" s="135"/>
      <c r="X129" s="135"/>
      <c r="Y129" s="135"/>
      <c r="Z129" s="135"/>
      <c r="AA129" s="135"/>
    </row>
    <row r="130" spans="2:27" ht="20.149999999999999" customHeight="1">
      <c r="B130" s="135"/>
      <c r="C130" s="135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5"/>
      <c r="O130" s="135"/>
      <c r="P130" s="135"/>
      <c r="Q130" s="135"/>
      <c r="R130" s="135"/>
      <c r="S130" s="135"/>
      <c r="T130" s="135"/>
      <c r="U130" s="135"/>
      <c r="V130" s="135"/>
      <c r="W130" s="135"/>
      <c r="X130" s="135"/>
      <c r="Y130" s="135"/>
      <c r="Z130" s="135"/>
      <c r="AA130" s="135"/>
    </row>
    <row r="131" spans="2:27" ht="20.149999999999999" customHeight="1">
      <c r="B131" s="135"/>
      <c r="C131" s="135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5"/>
      <c r="O131" s="135"/>
      <c r="P131" s="135"/>
      <c r="Q131" s="135"/>
      <c r="R131" s="135"/>
      <c r="S131" s="135"/>
      <c r="T131" s="135"/>
      <c r="U131" s="135"/>
      <c r="V131" s="135"/>
      <c r="W131" s="135"/>
      <c r="X131" s="135"/>
      <c r="Y131" s="135"/>
      <c r="Z131" s="135"/>
      <c r="AA131" s="135"/>
    </row>
    <row r="132" spans="2:27" ht="20.149999999999999" customHeight="1">
      <c r="B132" s="135"/>
      <c r="C132" s="135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5"/>
      <c r="O132" s="135"/>
      <c r="P132" s="135"/>
      <c r="Q132" s="135"/>
      <c r="R132" s="135"/>
      <c r="S132" s="135"/>
      <c r="T132" s="135"/>
      <c r="U132" s="135"/>
      <c r="V132" s="135"/>
      <c r="W132" s="135"/>
      <c r="X132" s="135"/>
      <c r="Y132" s="135"/>
      <c r="Z132" s="135"/>
      <c r="AA132" s="135"/>
    </row>
    <row r="133" spans="2:27" ht="20.149999999999999" customHeight="1">
      <c r="B133" s="135"/>
      <c r="C133" s="135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5"/>
      <c r="O133" s="135"/>
      <c r="P133" s="135"/>
      <c r="Q133" s="135"/>
      <c r="R133" s="135"/>
      <c r="S133" s="135"/>
      <c r="T133" s="135"/>
      <c r="U133" s="135"/>
      <c r="V133" s="135"/>
      <c r="W133" s="135"/>
      <c r="X133" s="135"/>
      <c r="Y133" s="135"/>
      <c r="Z133" s="135"/>
      <c r="AA133" s="135"/>
    </row>
    <row r="134" spans="2:27" ht="20.149999999999999" customHeight="1">
      <c r="B134" s="135"/>
      <c r="C134" s="135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5"/>
      <c r="O134" s="135"/>
      <c r="P134" s="135"/>
      <c r="Q134" s="135"/>
      <c r="R134" s="135"/>
      <c r="S134" s="135"/>
      <c r="T134" s="135"/>
      <c r="U134" s="135"/>
      <c r="V134" s="135"/>
      <c r="W134" s="135"/>
      <c r="X134" s="135"/>
      <c r="Y134" s="135"/>
      <c r="Z134" s="135"/>
      <c r="AA134" s="135"/>
    </row>
    <row r="135" spans="2:27" ht="20.149999999999999" customHeight="1">
      <c r="B135" s="135"/>
      <c r="C135" s="135"/>
      <c r="D135" s="135"/>
      <c r="E135" s="135"/>
      <c r="F135" s="135"/>
      <c r="G135" s="135"/>
      <c r="H135" s="135"/>
      <c r="I135" s="135"/>
      <c r="J135" s="135"/>
      <c r="K135" s="135"/>
      <c r="L135" s="135"/>
      <c r="M135" s="135"/>
      <c r="N135" s="135"/>
      <c r="O135" s="135"/>
      <c r="P135" s="135"/>
      <c r="Q135" s="135"/>
      <c r="R135" s="135"/>
      <c r="S135" s="135"/>
      <c r="T135" s="135"/>
      <c r="U135" s="135"/>
      <c r="V135" s="135"/>
      <c r="W135" s="135"/>
      <c r="X135" s="135"/>
      <c r="Y135" s="135"/>
      <c r="Z135" s="135"/>
      <c r="AA135" s="135"/>
    </row>
    <row r="136" spans="2:27" ht="20.149999999999999" customHeight="1">
      <c r="B136" s="135"/>
      <c r="C136" s="135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5"/>
      <c r="O136" s="135"/>
      <c r="P136" s="135"/>
      <c r="Q136" s="135"/>
      <c r="R136" s="135"/>
      <c r="S136" s="135"/>
      <c r="T136" s="135"/>
      <c r="U136" s="135"/>
      <c r="V136" s="135"/>
      <c r="W136" s="135"/>
      <c r="X136" s="135"/>
      <c r="Y136" s="135"/>
      <c r="Z136" s="135"/>
      <c r="AA136" s="135"/>
    </row>
    <row r="137" spans="2:27" ht="20.149999999999999" customHeight="1">
      <c r="B137" s="135"/>
      <c r="C137" s="135"/>
      <c r="D137" s="135"/>
      <c r="E137" s="135"/>
      <c r="F137" s="135"/>
      <c r="G137" s="135"/>
      <c r="H137" s="135"/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</row>
    <row r="138" spans="2:27" ht="20.149999999999999" customHeight="1">
      <c r="B138" s="135"/>
      <c r="C138" s="135"/>
      <c r="D138" s="135"/>
      <c r="E138" s="135"/>
      <c r="F138" s="135"/>
      <c r="G138" s="135"/>
      <c r="H138" s="135"/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</row>
    <row r="139" spans="2:27" ht="20.149999999999999" customHeight="1">
      <c r="B139" s="135"/>
      <c r="C139" s="135"/>
      <c r="D139" s="135"/>
      <c r="E139" s="135"/>
      <c r="F139" s="135"/>
      <c r="G139" s="135"/>
      <c r="H139" s="135"/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</row>
    <row r="140" spans="2:27" ht="20.149999999999999" customHeight="1">
      <c r="B140" s="135"/>
      <c r="C140" s="135"/>
      <c r="D140" s="135"/>
      <c r="E140" s="135"/>
      <c r="F140" s="135"/>
      <c r="G140" s="135"/>
      <c r="H140" s="135"/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</row>
    <row r="141" spans="2:27" ht="20.149999999999999" customHeight="1">
      <c r="B141" s="135"/>
      <c r="C141" s="135"/>
      <c r="D141" s="135"/>
      <c r="E141" s="135"/>
      <c r="F141" s="135"/>
      <c r="G141" s="135"/>
      <c r="H141" s="135"/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</row>
    <row r="142" spans="2:27" ht="20.149999999999999" customHeight="1">
      <c r="B142" s="135"/>
      <c r="C142" s="135"/>
      <c r="D142" s="135"/>
      <c r="E142" s="135"/>
      <c r="F142" s="135"/>
      <c r="G142" s="135"/>
      <c r="H142" s="135"/>
      <c r="I142" s="135"/>
      <c r="J142" s="135"/>
      <c r="K142" s="135"/>
      <c r="L142" s="135"/>
      <c r="M142" s="135"/>
      <c r="N142" s="135"/>
      <c r="O142" s="135"/>
      <c r="P142" s="135"/>
      <c r="Q142" s="135"/>
      <c r="R142" s="135"/>
      <c r="S142" s="135"/>
      <c r="T142" s="135"/>
      <c r="U142" s="135"/>
      <c r="V142" s="135"/>
      <c r="W142" s="135"/>
      <c r="X142" s="135"/>
      <c r="Y142" s="135"/>
      <c r="Z142" s="135"/>
      <c r="AA142" s="135"/>
    </row>
    <row r="143" spans="2:27" ht="20.149999999999999" customHeight="1">
      <c r="B143" s="135"/>
      <c r="C143" s="135"/>
      <c r="D143" s="135"/>
      <c r="E143" s="135"/>
      <c r="F143" s="135"/>
      <c r="G143" s="135"/>
      <c r="H143" s="135"/>
      <c r="I143" s="135"/>
      <c r="J143" s="135"/>
      <c r="K143" s="135"/>
      <c r="L143" s="135"/>
      <c r="M143" s="135"/>
      <c r="N143" s="135"/>
      <c r="O143" s="135"/>
      <c r="P143" s="135"/>
      <c r="Q143" s="135"/>
      <c r="R143" s="135"/>
      <c r="S143" s="135"/>
      <c r="T143" s="135"/>
      <c r="U143" s="135"/>
      <c r="V143" s="135"/>
      <c r="W143" s="135"/>
      <c r="X143" s="135"/>
      <c r="Y143" s="135"/>
      <c r="Z143" s="135"/>
      <c r="AA143" s="135"/>
    </row>
    <row r="144" spans="2:27" ht="20.149999999999999" customHeight="1">
      <c r="B144" s="135"/>
      <c r="C144" s="135"/>
      <c r="D144" s="135"/>
      <c r="E144" s="135"/>
      <c r="F144" s="135"/>
      <c r="G144" s="135"/>
      <c r="H144" s="135"/>
      <c r="I144" s="135"/>
      <c r="J144" s="135"/>
      <c r="K144" s="135"/>
      <c r="L144" s="135"/>
      <c r="M144" s="135"/>
      <c r="N144" s="135"/>
      <c r="O144" s="135"/>
      <c r="P144" s="135"/>
      <c r="Q144" s="135"/>
      <c r="R144" s="135"/>
      <c r="S144" s="135"/>
      <c r="T144" s="135"/>
      <c r="U144" s="135"/>
      <c r="V144" s="135"/>
      <c r="W144" s="135"/>
      <c r="X144" s="135"/>
      <c r="Y144" s="135"/>
      <c r="Z144" s="135"/>
      <c r="AA144" s="135"/>
    </row>
    <row r="145" spans="2:27" ht="20.149999999999999" customHeight="1">
      <c r="B145" s="135"/>
      <c r="C145" s="135"/>
      <c r="D145" s="135"/>
      <c r="E145" s="135"/>
      <c r="F145" s="135"/>
      <c r="G145" s="135"/>
      <c r="H145" s="135"/>
      <c r="I145" s="135"/>
      <c r="J145" s="135"/>
      <c r="K145" s="135"/>
      <c r="L145" s="135"/>
      <c r="M145" s="135"/>
      <c r="N145" s="135"/>
      <c r="O145" s="135"/>
      <c r="P145" s="135"/>
      <c r="Q145" s="135"/>
      <c r="R145" s="135"/>
      <c r="S145" s="135"/>
      <c r="T145" s="135"/>
      <c r="U145" s="135"/>
      <c r="V145" s="135"/>
      <c r="W145" s="135"/>
      <c r="X145" s="135"/>
      <c r="Y145" s="135"/>
      <c r="Z145" s="135"/>
      <c r="AA145" s="135"/>
    </row>
    <row r="146" spans="2:27" ht="20.149999999999999" customHeight="1">
      <c r="B146" s="135"/>
      <c r="C146" s="135"/>
      <c r="D146" s="135"/>
      <c r="E146" s="135"/>
      <c r="F146" s="135"/>
      <c r="G146" s="135"/>
      <c r="H146" s="135"/>
      <c r="I146" s="135"/>
      <c r="J146" s="135"/>
      <c r="K146" s="135"/>
      <c r="L146" s="135"/>
      <c r="M146" s="135"/>
      <c r="N146" s="135"/>
      <c r="O146" s="135"/>
      <c r="P146" s="135"/>
      <c r="Q146" s="135"/>
      <c r="R146" s="135"/>
      <c r="S146" s="135"/>
      <c r="T146" s="135"/>
      <c r="U146" s="135"/>
      <c r="V146" s="135"/>
      <c r="W146" s="135"/>
      <c r="X146" s="135"/>
      <c r="Y146" s="135"/>
      <c r="Z146" s="135"/>
      <c r="AA146" s="135"/>
    </row>
    <row r="147" spans="2:27" ht="20.149999999999999" customHeight="1">
      <c r="B147" s="135"/>
      <c r="C147" s="135"/>
      <c r="D147" s="135"/>
      <c r="E147" s="135"/>
      <c r="F147" s="135"/>
      <c r="G147" s="135"/>
      <c r="H147" s="135"/>
      <c r="I147" s="135"/>
      <c r="J147" s="135"/>
      <c r="K147" s="135"/>
      <c r="L147" s="135"/>
      <c r="M147" s="135"/>
      <c r="N147" s="135"/>
      <c r="O147" s="135"/>
      <c r="P147" s="135"/>
      <c r="Q147" s="135"/>
      <c r="R147" s="135"/>
      <c r="S147" s="135"/>
      <c r="T147" s="135"/>
      <c r="U147" s="135"/>
      <c r="V147" s="135"/>
      <c r="W147" s="135"/>
      <c r="X147" s="135"/>
      <c r="Y147" s="135"/>
      <c r="Z147" s="135"/>
      <c r="AA147" s="135"/>
    </row>
    <row r="148" spans="2:27" ht="20.149999999999999" customHeight="1">
      <c r="B148" s="135"/>
      <c r="C148" s="135"/>
      <c r="D148" s="135"/>
      <c r="E148" s="135"/>
      <c r="F148" s="135"/>
      <c r="G148" s="135"/>
      <c r="H148" s="135"/>
      <c r="I148" s="135"/>
      <c r="J148" s="135"/>
      <c r="K148" s="135"/>
      <c r="L148" s="135"/>
      <c r="M148" s="135"/>
      <c r="N148" s="135"/>
      <c r="O148" s="135"/>
      <c r="P148" s="135"/>
      <c r="Q148" s="135"/>
      <c r="R148" s="135"/>
      <c r="S148" s="135"/>
      <c r="T148" s="135"/>
      <c r="U148" s="135"/>
      <c r="V148" s="135"/>
      <c r="W148" s="135"/>
      <c r="X148" s="135"/>
      <c r="Y148" s="135"/>
      <c r="Z148" s="135"/>
      <c r="AA148" s="135"/>
    </row>
    <row r="149" spans="2:27" ht="20.149999999999999" customHeight="1">
      <c r="B149" s="135"/>
      <c r="C149" s="135"/>
      <c r="D149" s="135"/>
      <c r="E149" s="135"/>
      <c r="F149" s="135"/>
      <c r="G149" s="135"/>
      <c r="H149" s="135"/>
      <c r="I149" s="135"/>
      <c r="J149" s="135"/>
      <c r="K149" s="135"/>
      <c r="L149" s="135"/>
      <c r="M149" s="135"/>
      <c r="N149" s="135"/>
      <c r="O149" s="135"/>
      <c r="P149" s="135"/>
      <c r="Q149" s="135"/>
      <c r="R149" s="135"/>
      <c r="S149" s="135"/>
      <c r="T149" s="135"/>
      <c r="U149" s="135"/>
      <c r="V149" s="135"/>
      <c r="W149" s="135"/>
      <c r="X149" s="135"/>
      <c r="Y149" s="135"/>
      <c r="Z149" s="135"/>
      <c r="AA149" s="135"/>
    </row>
    <row r="150" spans="2:27" ht="20.149999999999999" customHeight="1">
      <c r="B150" s="135"/>
      <c r="C150" s="135"/>
      <c r="D150" s="135"/>
      <c r="E150" s="135"/>
      <c r="F150" s="135"/>
      <c r="G150" s="135"/>
      <c r="H150" s="135"/>
      <c r="I150" s="135"/>
      <c r="J150" s="135"/>
      <c r="K150" s="135"/>
      <c r="L150" s="135"/>
      <c r="M150" s="135"/>
      <c r="N150" s="135"/>
      <c r="O150" s="135"/>
      <c r="P150" s="135"/>
      <c r="Q150" s="135"/>
      <c r="R150" s="135"/>
      <c r="S150" s="135"/>
      <c r="T150" s="135"/>
      <c r="U150" s="135"/>
      <c r="V150" s="135"/>
      <c r="W150" s="135"/>
      <c r="X150" s="135"/>
      <c r="Y150" s="135"/>
      <c r="Z150" s="135"/>
      <c r="AA150" s="135"/>
    </row>
    <row r="151" spans="2:27" ht="20.149999999999999" customHeight="1">
      <c r="B151" s="135"/>
      <c r="C151" s="135"/>
      <c r="D151" s="135"/>
      <c r="E151" s="135"/>
      <c r="F151" s="135"/>
      <c r="G151" s="135"/>
      <c r="H151" s="135"/>
      <c r="I151" s="135"/>
      <c r="J151" s="135"/>
      <c r="K151" s="135"/>
      <c r="L151" s="135"/>
      <c r="M151" s="135"/>
      <c r="N151" s="135"/>
      <c r="O151" s="135"/>
      <c r="P151" s="135"/>
      <c r="Q151" s="135"/>
      <c r="R151" s="135"/>
      <c r="S151" s="135"/>
      <c r="T151" s="135"/>
      <c r="U151" s="135"/>
      <c r="V151" s="135"/>
      <c r="W151" s="135"/>
      <c r="X151" s="135"/>
      <c r="Y151" s="135"/>
      <c r="Z151" s="135"/>
      <c r="AA151" s="135"/>
    </row>
    <row r="152" spans="2:27" ht="20.149999999999999" customHeight="1">
      <c r="B152" s="135"/>
      <c r="C152" s="135"/>
      <c r="D152" s="135"/>
      <c r="E152" s="135"/>
      <c r="F152" s="135"/>
      <c r="G152" s="135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5"/>
      <c r="S152" s="135"/>
      <c r="T152" s="135"/>
      <c r="U152" s="135"/>
      <c r="V152" s="135"/>
      <c r="W152" s="135"/>
      <c r="X152" s="135"/>
      <c r="Y152" s="135"/>
      <c r="Z152" s="135"/>
      <c r="AA152" s="135"/>
    </row>
    <row r="153" spans="2:27" ht="20.149999999999999" customHeight="1">
      <c r="B153" s="135"/>
      <c r="C153" s="135"/>
      <c r="D153" s="135"/>
      <c r="E153" s="135"/>
      <c r="F153" s="135"/>
      <c r="G153" s="135"/>
      <c r="H153" s="135"/>
      <c r="I153" s="135"/>
      <c r="J153" s="135"/>
      <c r="K153" s="135"/>
      <c r="L153" s="135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  <c r="Z153" s="135"/>
      <c r="AA153" s="135"/>
    </row>
    <row r="154" spans="2:27" ht="20.149999999999999" customHeight="1">
      <c r="B154" s="135"/>
      <c r="C154" s="135"/>
      <c r="D154" s="135"/>
      <c r="E154" s="135"/>
      <c r="F154" s="135"/>
      <c r="G154" s="135"/>
      <c r="H154" s="135"/>
      <c r="I154" s="135"/>
      <c r="J154" s="135"/>
      <c r="K154" s="135"/>
      <c r="L154" s="135"/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  <c r="Z154" s="135"/>
      <c r="AA154" s="135"/>
    </row>
    <row r="155" spans="2:27" ht="20.149999999999999" customHeight="1">
      <c r="B155" s="135"/>
      <c r="C155" s="135"/>
      <c r="D155" s="135"/>
      <c r="E155" s="135"/>
      <c r="F155" s="135"/>
      <c r="G155" s="135"/>
      <c r="H155" s="135"/>
      <c r="I155" s="135"/>
      <c r="J155" s="135"/>
      <c r="K155" s="135"/>
      <c r="L155" s="135"/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  <c r="Z155" s="135"/>
      <c r="AA155" s="135"/>
    </row>
    <row r="156" spans="2:27" ht="20.149999999999999" customHeight="1">
      <c r="B156" s="135"/>
      <c r="C156" s="135"/>
      <c r="D156" s="135"/>
      <c r="E156" s="135"/>
      <c r="F156" s="135"/>
      <c r="G156" s="135"/>
      <c r="H156" s="135"/>
      <c r="I156" s="135"/>
      <c r="J156" s="135"/>
      <c r="K156" s="135"/>
      <c r="L156" s="135"/>
      <c r="M156" s="135"/>
      <c r="N156" s="135"/>
      <c r="O156" s="135"/>
      <c r="P156" s="135"/>
      <c r="Q156" s="135"/>
      <c r="R156" s="135"/>
      <c r="S156" s="135"/>
      <c r="T156" s="135"/>
      <c r="U156" s="135"/>
      <c r="V156" s="135"/>
      <c r="W156" s="135"/>
      <c r="X156" s="135"/>
      <c r="Y156" s="135"/>
      <c r="Z156" s="135"/>
      <c r="AA156" s="135"/>
    </row>
    <row r="157" spans="2:27" ht="20.149999999999999" customHeight="1">
      <c r="B157" s="135"/>
      <c r="C157" s="135"/>
      <c r="D157" s="135"/>
      <c r="E157" s="135"/>
      <c r="F157" s="135"/>
      <c r="G157" s="135"/>
      <c r="H157" s="135"/>
      <c r="I157" s="135"/>
      <c r="J157" s="135"/>
      <c r="K157" s="135"/>
      <c r="L157" s="135"/>
      <c r="M157" s="135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35"/>
      <c r="Z157" s="135"/>
      <c r="AA157" s="135"/>
    </row>
    <row r="158" spans="2:27" ht="20.149999999999999" customHeight="1">
      <c r="B158" s="135"/>
      <c r="C158" s="135"/>
      <c r="D158" s="135"/>
      <c r="E158" s="135"/>
      <c r="F158" s="135"/>
      <c r="G158" s="135"/>
      <c r="H158" s="135"/>
      <c r="I158" s="135"/>
      <c r="J158" s="135"/>
      <c r="K158" s="135"/>
      <c r="L158" s="135"/>
      <c r="M158" s="135"/>
      <c r="N158" s="135"/>
      <c r="O158" s="135"/>
      <c r="P158" s="135"/>
      <c r="Q158" s="135"/>
      <c r="R158" s="135"/>
      <c r="S158" s="135"/>
      <c r="T158" s="135"/>
      <c r="U158" s="135"/>
      <c r="V158" s="135"/>
      <c r="W158" s="135"/>
      <c r="X158" s="135"/>
      <c r="Y158" s="135"/>
      <c r="Z158" s="135"/>
      <c r="AA158" s="135"/>
    </row>
    <row r="159" spans="2:27" ht="20.149999999999999" customHeight="1">
      <c r="B159" s="135"/>
      <c r="C159" s="135"/>
      <c r="D159" s="135"/>
      <c r="E159" s="135"/>
      <c r="F159" s="135"/>
      <c r="G159" s="135"/>
      <c r="H159" s="135"/>
      <c r="I159" s="135"/>
      <c r="J159" s="135"/>
      <c r="K159" s="135"/>
      <c r="L159" s="135"/>
      <c r="M159" s="135"/>
      <c r="N159" s="135"/>
      <c r="O159" s="135"/>
      <c r="P159" s="135"/>
      <c r="Q159" s="135"/>
      <c r="R159" s="135"/>
      <c r="S159" s="135"/>
      <c r="T159" s="135"/>
      <c r="U159" s="135"/>
      <c r="V159" s="135"/>
      <c r="W159" s="135"/>
      <c r="X159" s="135"/>
      <c r="Y159" s="135"/>
      <c r="Z159" s="135"/>
      <c r="AA159" s="135"/>
    </row>
    <row r="160" spans="2:27" ht="20.149999999999999" customHeight="1">
      <c r="B160" s="135"/>
      <c r="C160" s="135"/>
      <c r="D160" s="135"/>
      <c r="E160" s="135"/>
      <c r="F160" s="135"/>
      <c r="G160" s="135"/>
      <c r="H160" s="135"/>
      <c r="I160" s="135"/>
      <c r="J160" s="135"/>
      <c r="K160" s="135"/>
      <c r="L160" s="135"/>
      <c r="M160" s="135"/>
      <c r="N160" s="135"/>
      <c r="O160" s="135"/>
      <c r="P160" s="135"/>
      <c r="Q160" s="135"/>
      <c r="R160" s="135"/>
      <c r="S160" s="135"/>
      <c r="T160" s="135"/>
      <c r="U160" s="135"/>
      <c r="V160" s="135"/>
      <c r="W160" s="135"/>
      <c r="X160" s="135"/>
      <c r="Y160" s="135"/>
      <c r="Z160" s="135"/>
      <c r="AA160" s="135"/>
    </row>
    <row r="161" spans="2:27" ht="20.149999999999999" customHeight="1">
      <c r="B161" s="135"/>
      <c r="C161" s="135"/>
      <c r="D161" s="135"/>
      <c r="E161" s="135"/>
      <c r="F161" s="135"/>
      <c r="G161" s="135"/>
      <c r="H161" s="135"/>
      <c r="I161" s="135"/>
      <c r="J161" s="135"/>
      <c r="K161" s="135"/>
      <c r="L161" s="135"/>
      <c r="M161" s="135"/>
      <c r="N161" s="135"/>
      <c r="O161" s="135"/>
      <c r="P161" s="135"/>
      <c r="Q161" s="135"/>
      <c r="R161" s="135"/>
      <c r="S161" s="135"/>
      <c r="T161" s="135"/>
      <c r="U161" s="135"/>
      <c r="V161" s="135"/>
      <c r="W161" s="135"/>
      <c r="X161" s="135"/>
      <c r="Y161" s="135"/>
      <c r="Z161" s="135"/>
      <c r="AA161" s="135"/>
    </row>
    <row r="162" spans="2:27" ht="20.149999999999999" customHeight="1">
      <c r="B162" s="135"/>
      <c r="C162" s="135"/>
      <c r="D162" s="135"/>
      <c r="E162" s="135"/>
      <c r="F162" s="135"/>
      <c r="G162" s="135"/>
      <c r="H162" s="135"/>
      <c r="I162" s="135"/>
      <c r="J162" s="135"/>
      <c r="K162" s="135"/>
      <c r="L162" s="135"/>
      <c r="M162" s="135"/>
      <c r="N162" s="135"/>
      <c r="O162" s="135"/>
      <c r="P162" s="135"/>
      <c r="Q162" s="135"/>
      <c r="R162" s="135"/>
      <c r="S162" s="135"/>
      <c r="T162" s="135"/>
      <c r="U162" s="135"/>
      <c r="V162" s="135"/>
      <c r="W162" s="135"/>
      <c r="X162" s="135"/>
      <c r="Y162" s="135"/>
      <c r="Z162" s="135"/>
      <c r="AA162" s="135"/>
    </row>
    <row r="163" spans="2:27" ht="20.149999999999999" customHeight="1">
      <c r="B163" s="135"/>
      <c r="C163" s="135"/>
      <c r="D163" s="135"/>
      <c r="E163" s="135"/>
      <c r="F163" s="135"/>
      <c r="G163" s="135"/>
      <c r="H163" s="135"/>
      <c r="I163" s="135"/>
      <c r="J163" s="135"/>
      <c r="K163" s="135"/>
      <c r="L163" s="135"/>
      <c r="M163" s="135"/>
      <c r="N163" s="135"/>
      <c r="O163" s="135"/>
      <c r="P163" s="135"/>
      <c r="Q163" s="135"/>
      <c r="R163" s="135"/>
      <c r="S163" s="135"/>
      <c r="T163" s="135"/>
      <c r="U163" s="135"/>
      <c r="V163" s="135"/>
      <c r="W163" s="135"/>
      <c r="X163" s="135"/>
      <c r="Y163" s="135"/>
      <c r="Z163" s="135"/>
      <c r="AA163" s="135"/>
    </row>
    <row r="164" spans="2:27" ht="20.149999999999999" customHeight="1">
      <c r="B164" s="135"/>
      <c r="C164" s="135"/>
      <c r="D164" s="135"/>
      <c r="E164" s="135"/>
      <c r="F164" s="135"/>
      <c r="G164" s="135"/>
      <c r="H164" s="135"/>
      <c r="I164" s="135"/>
      <c r="J164" s="135"/>
      <c r="K164" s="135"/>
      <c r="L164" s="135"/>
      <c r="M164" s="135"/>
      <c r="N164" s="135"/>
      <c r="O164" s="135"/>
      <c r="P164" s="135"/>
      <c r="Q164" s="135"/>
      <c r="R164" s="135"/>
      <c r="S164" s="135"/>
      <c r="T164" s="135"/>
      <c r="U164" s="135"/>
      <c r="V164" s="135"/>
      <c r="W164" s="135"/>
      <c r="X164" s="135"/>
      <c r="Y164" s="135"/>
      <c r="Z164" s="135"/>
      <c r="AA164" s="135"/>
    </row>
    <row r="165" spans="2:27" ht="20.149999999999999" customHeight="1">
      <c r="B165" s="135"/>
      <c r="C165" s="135"/>
      <c r="D165" s="135"/>
      <c r="E165" s="135"/>
      <c r="F165" s="135"/>
      <c r="G165" s="135"/>
      <c r="H165" s="135"/>
      <c r="I165" s="135"/>
      <c r="J165" s="135"/>
      <c r="K165" s="135"/>
      <c r="L165" s="135"/>
      <c r="M165" s="135"/>
      <c r="N165" s="135"/>
      <c r="O165" s="135"/>
      <c r="P165" s="135"/>
      <c r="Q165" s="135"/>
      <c r="R165" s="135"/>
      <c r="S165" s="135"/>
      <c r="T165" s="135"/>
      <c r="U165" s="135"/>
      <c r="V165" s="135"/>
      <c r="W165" s="135"/>
      <c r="X165" s="135"/>
      <c r="Y165" s="135"/>
      <c r="Z165" s="135"/>
      <c r="AA165" s="135"/>
    </row>
  </sheetData>
  <mergeCells count="8">
    <mergeCell ref="L3:L4"/>
    <mergeCell ref="I4:J4"/>
    <mergeCell ref="K4:K5"/>
    <mergeCell ref="A3:A5"/>
    <mergeCell ref="B3:D3"/>
    <mergeCell ref="E3:F3"/>
    <mergeCell ref="G3:H3"/>
    <mergeCell ref="I3:K3"/>
  </mergeCells>
  <printOptions horizontalCentered="1"/>
  <pageMargins left="0" right="0.78740157480314965" top="0" bottom="0.59055118110236227" header="0" footer="0"/>
  <pageSetup paperSize="9" scale="59" fitToHeight="2" orientation="landscape" r:id="rId1"/>
  <headerFooter alignWithMargins="0">
    <oddFooter xml:space="preserve">&amp;RPàgina &amp;P de &amp;N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0"/>
  <sheetViews>
    <sheetView showGridLines="0" zoomScaleNormal="100" zoomScaleSheetLayoutView="50" workbookViewId="0">
      <pane xSplit="1" ySplit="5" topLeftCell="G6" activePane="bottomRight" state="frozen"/>
      <selection activeCell="A2" sqref="A2"/>
      <selection pane="topRight" activeCell="A2" sqref="A2"/>
      <selection pane="bottomLeft" activeCell="A2" sqref="A2"/>
      <selection pane="bottomRight" activeCell="M68" sqref="M68"/>
    </sheetView>
  </sheetViews>
  <sheetFormatPr baseColWidth="10" defaultColWidth="9" defaultRowHeight="20.149999999999999" customHeight="1"/>
  <cols>
    <col min="1" max="1" width="20.765625" style="46" customWidth="1"/>
    <col min="2" max="10" width="16" style="2" customWidth="1"/>
    <col min="11" max="11" width="16.15234375" style="2" customWidth="1"/>
    <col min="12" max="13" width="16" style="2" customWidth="1"/>
    <col min="14" max="16384" width="9" style="2"/>
  </cols>
  <sheetData>
    <row r="1" spans="1:30" s="1" customFormat="1" ht="21.75" customHeight="1">
      <c r="A1" s="119" t="s">
        <v>294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30" s="125" customFormat="1" ht="41.25" customHeight="1">
      <c r="A2" s="132"/>
      <c r="B2" s="133"/>
    </row>
    <row r="3" spans="1:30" ht="30.75" customHeight="1">
      <c r="A3" s="263" t="s">
        <v>33</v>
      </c>
      <c r="B3" s="255" t="s">
        <v>4</v>
      </c>
      <c r="C3" s="255"/>
      <c r="D3" s="255"/>
      <c r="E3" s="255" t="s">
        <v>73</v>
      </c>
      <c r="F3" s="255"/>
      <c r="G3" s="255" t="s">
        <v>8</v>
      </c>
      <c r="H3" s="255"/>
      <c r="I3" s="264" t="s">
        <v>32</v>
      </c>
      <c r="J3" s="264"/>
      <c r="K3" s="264"/>
      <c r="L3" s="264"/>
      <c r="M3" s="254" t="s">
        <v>17</v>
      </c>
    </row>
    <row r="4" spans="1:30" ht="19.5" customHeight="1">
      <c r="A4" s="263"/>
      <c r="B4" s="48" t="s">
        <v>1</v>
      </c>
      <c r="C4" s="48" t="s">
        <v>2</v>
      </c>
      <c r="D4" s="48" t="s">
        <v>3</v>
      </c>
      <c r="E4" s="48" t="s">
        <v>1</v>
      </c>
      <c r="F4" s="48" t="s">
        <v>2</v>
      </c>
      <c r="G4" s="48" t="s">
        <v>9</v>
      </c>
      <c r="H4" s="249" t="s">
        <v>10</v>
      </c>
      <c r="I4" s="260" t="s">
        <v>13</v>
      </c>
      <c r="J4" s="260"/>
      <c r="K4" s="260"/>
      <c r="L4" s="259" t="s">
        <v>268</v>
      </c>
      <c r="M4" s="255"/>
    </row>
    <row r="5" spans="1:30" ht="20.149999999999999" customHeight="1">
      <c r="A5" s="263"/>
      <c r="B5" s="48" t="s">
        <v>5</v>
      </c>
      <c r="C5" s="48" t="s">
        <v>5</v>
      </c>
      <c r="D5" s="48" t="s">
        <v>5</v>
      </c>
      <c r="E5" s="48" t="s">
        <v>7</v>
      </c>
      <c r="F5" s="48" t="s">
        <v>7</v>
      </c>
      <c r="G5" s="48" t="s">
        <v>11</v>
      </c>
      <c r="H5" s="48" t="s">
        <v>11</v>
      </c>
      <c r="I5" s="48" t="s">
        <v>12</v>
      </c>
      <c r="J5" s="48" t="s">
        <v>14</v>
      </c>
      <c r="K5" s="48" t="s">
        <v>15</v>
      </c>
      <c r="L5" s="260"/>
      <c r="M5" s="48" t="s">
        <v>11</v>
      </c>
    </row>
    <row r="6" spans="1:30" s="79" customFormat="1" ht="20.149999999999999" customHeight="1"/>
    <row r="7" spans="1:30" s="23" customFormat="1" ht="20.149999999999999" customHeight="1">
      <c r="A7" s="32" t="s">
        <v>34</v>
      </c>
      <c r="B7" s="36"/>
      <c r="C7" s="37"/>
      <c r="D7" s="38"/>
      <c r="E7" s="36"/>
      <c r="F7" s="38"/>
      <c r="G7" s="36"/>
      <c r="H7" s="38"/>
      <c r="I7" s="39"/>
      <c r="J7" s="40"/>
      <c r="K7" s="40"/>
      <c r="L7" s="40"/>
      <c r="M7" s="41"/>
      <c r="AD7" s="2"/>
    </row>
    <row r="8" spans="1:30" ht="20.149999999999999" customHeight="1">
      <c r="A8" s="49" t="s">
        <v>18</v>
      </c>
      <c r="B8" s="157">
        <v>13</v>
      </c>
      <c r="C8" s="157">
        <v>137</v>
      </c>
      <c r="D8" s="157">
        <v>150</v>
      </c>
      <c r="E8" s="157">
        <v>423</v>
      </c>
      <c r="F8" s="157">
        <v>1563</v>
      </c>
      <c r="G8" s="157">
        <v>220</v>
      </c>
      <c r="H8" s="157">
        <v>0</v>
      </c>
      <c r="I8" s="157">
        <v>18</v>
      </c>
      <c r="J8" s="157">
        <v>0</v>
      </c>
      <c r="K8" s="157">
        <v>1</v>
      </c>
      <c r="L8" s="157">
        <v>201</v>
      </c>
      <c r="M8" s="157">
        <v>24</v>
      </c>
      <c r="N8" s="168"/>
      <c r="O8" s="168"/>
      <c r="P8" s="16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</row>
    <row r="9" spans="1:30" ht="20.149999999999999" customHeight="1">
      <c r="A9" s="49" t="s">
        <v>19</v>
      </c>
      <c r="B9" s="157">
        <v>55</v>
      </c>
      <c r="C9" s="157">
        <v>14</v>
      </c>
      <c r="D9" s="157">
        <v>69</v>
      </c>
      <c r="E9" s="157">
        <v>1700</v>
      </c>
      <c r="F9" s="157">
        <v>1786</v>
      </c>
      <c r="G9" s="157">
        <v>119</v>
      </c>
      <c r="H9" s="157">
        <v>0</v>
      </c>
      <c r="I9" s="157">
        <v>15</v>
      </c>
      <c r="J9" s="157">
        <v>0</v>
      </c>
      <c r="K9" s="157">
        <v>7</v>
      </c>
      <c r="L9" s="157">
        <v>97</v>
      </c>
      <c r="M9" s="157">
        <v>10</v>
      </c>
      <c r="N9" s="16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</row>
    <row r="10" spans="1:30" ht="20.149999999999999" customHeight="1">
      <c r="A10" s="49" t="s">
        <v>20</v>
      </c>
      <c r="B10" s="217">
        <v>1</v>
      </c>
      <c r="C10" s="217">
        <v>8</v>
      </c>
      <c r="D10" s="217">
        <v>9</v>
      </c>
      <c r="E10" s="217">
        <v>850</v>
      </c>
      <c r="F10" s="217">
        <v>1268</v>
      </c>
      <c r="G10" s="217">
        <v>11</v>
      </c>
      <c r="H10" s="217">
        <v>3</v>
      </c>
      <c r="I10" s="217">
        <v>0</v>
      </c>
      <c r="J10" s="217">
        <v>0</v>
      </c>
      <c r="K10" s="217">
        <v>0</v>
      </c>
      <c r="L10" s="217">
        <v>11</v>
      </c>
      <c r="M10" s="217">
        <v>1</v>
      </c>
      <c r="N10" s="16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</row>
    <row r="11" spans="1:30" ht="20.149999999999999" customHeight="1">
      <c r="A11" s="49" t="s">
        <v>21</v>
      </c>
      <c r="B11" s="217">
        <v>0</v>
      </c>
      <c r="C11" s="217">
        <v>3</v>
      </c>
      <c r="D11" s="217">
        <v>3</v>
      </c>
      <c r="E11" s="217">
        <v>0</v>
      </c>
      <c r="F11" s="217">
        <v>1500</v>
      </c>
      <c r="G11" s="217">
        <v>5</v>
      </c>
      <c r="H11" s="217">
        <v>0</v>
      </c>
      <c r="I11" s="217">
        <v>0</v>
      </c>
      <c r="J11" s="217">
        <v>0</v>
      </c>
      <c r="K11" s="217">
        <v>0</v>
      </c>
      <c r="L11" s="217">
        <v>5</v>
      </c>
      <c r="M11" s="217">
        <v>0</v>
      </c>
      <c r="N11" s="16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</row>
    <row r="12" spans="1:30" s="10" customFormat="1" ht="20.149999999999999" customHeight="1">
      <c r="A12" s="51" t="s">
        <v>22</v>
      </c>
      <c r="B12" s="138">
        <f>SUM(B8:B11)</f>
        <v>69</v>
      </c>
      <c r="C12" s="138">
        <f>SUM(C8:C11)</f>
        <v>162</v>
      </c>
      <c r="D12" s="138">
        <f>SUM(D8:D11)</f>
        <v>231</v>
      </c>
      <c r="E12" s="246"/>
      <c r="F12" s="246"/>
      <c r="G12" s="138">
        <f>SUM(G8:G11)</f>
        <v>355</v>
      </c>
      <c r="H12" s="138">
        <f>SUM(H8:H11)</f>
        <v>3</v>
      </c>
      <c r="I12" s="138">
        <f>SUM(I8:I11)</f>
        <v>33</v>
      </c>
      <c r="J12" s="138">
        <f t="shared" ref="J12:M12" si="0">SUM(J8:J11)</f>
        <v>0</v>
      </c>
      <c r="K12" s="138">
        <f t="shared" si="0"/>
        <v>8</v>
      </c>
      <c r="L12" s="138">
        <f t="shared" si="0"/>
        <v>314</v>
      </c>
      <c r="M12" s="138">
        <f t="shared" si="0"/>
        <v>35</v>
      </c>
      <c r="N12" s="168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D12" s="2"/>
    </row>
    <row r="13" spans="1:30" ht="20.149999999999999" customHeight="1"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</row>
    <row r="14" spans="1:30" s="23" customFormat="1" ht="20.149999999999999" customHeight="1">
      <c r="A14" s="32" t="s">
        <v>35</v>
      </c>
      <c r="B14" s="143"/>
      <c r="C14" s="144"/>
      <c r="D14" s="145"/>
      <c r="E14" s="143"/>
      <c r="F14" s="145"/>
      <c r="G14" s="143"/>
      <c r="H14" s="145"/>
      <c r="I14" s="143"/>
      <c r="J14" s="144"/>
      <c r="K14" s="144"/>
      <c r="L14" s="144"/>
      <c r="M14" s="145"/>
      <c r="N14" s="168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D14" s="2"/>
    </row>
    <row r="15" spans="1:30" ht="20.149999999999999" customHeight="1">
      <c r="A15" s="49" t="s">
        <v>18</v>
      </c>
      <c r="B15" s="157">
        <v>150</v>
      </c>
      <c r="C15" s="157">
        <v>5</v>
      </c>
      <c r="D15" s="157">
        <v>155</v>
      </c>
      <c r="E15" s="157">
        <v>471</v>
      </c>
      <c r="F15" s="157">
        <v>3000</v>
      </c>
      <c r="G15" s="157">
        <v>86</v>
      </c>
      <c r="H15" s="157">
        <v>0</v>
      </c>
      <c r="I15" s="157">
        <v>18</v>
      </c>
      <c r="J15" s="157">
        <v>40</v>
      </c>
      <c r="K15" s="157">
        <v>0</v>
      </c>
      <c r="L15" s="157">
        <v>28</v>
      </c>
      <c r="M15" s="157">
        <v>9</v>
      </c>
      <c r="N15" s="16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</row>
    <row r="16" spans="1:30" ht="20.149999999999999" customHeight="1">
      <c r="A16" s="49" t="s">
        <v>19</v>
      </c>
      <c r="B16" s="157">
        <v>8</v>
      </c>
      <c r="C16" s="157">
        <v>3</v>
      </c>
      <c r="D16" s="157">
        <v>11</v>
      </c>
      <c r="E16" s="157">
        <v>1113</v>
      </c>
      <c r="F16" s="157">
        <v>2000</v>
      </c>
      <c r="G16" s="157">
        <v>15</v>
      </c>
      <c r="H16" s="157">
        <v>0</v>
      </c>
      <c r="I16" s="157">
        <v>0</v>
      </c>
      <c r="J16" s="157">
        <v>12</v>
      </c>
      <c r="K16" s="157">
        <v>0</v>
      </c>
      <c r="L16" s="157">
        <v>3</v>
      </c>
      <c r="M16" s="157">
        <v>1</v>
      </c>
      <c r="N16" s="16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</row>
    <row r="17" spans="1:30" ht="20.149999999999999" customHeight="1">
      <c r="A17" s="49" t="s">
        <v>20</v>
      </c>
      <c r="B17" s="217">
        <v>62</v>
      </c>
      <c r="C17" s="217">
        <v>0</v>
      </c>
      <c r="D17" s="217">
        <v>62</v>
      </c>
      <c r="E17" s="217">
        <v>1684</v>
      </c>
      <c r="F17" s="217">
        <v>0</v>
      </c>
      <c r="G17" s="217">
        <v>104</v>
      </c>
      <c r="H17" s="217">
        <v>31</v>
      </c>
      <c r="I17" s="217">
        <v>0</v>
      </c>
      <c r="J17" s="217">
        <v>0</v>
      </c>
      <c r="K17" s="217">
        <v>0</v>
      </c>
      <c r="L17" s="217">
        <v>104</v>
      </c>
      <c r="M17" s="217">
        <v>4</v>
      </c>
      <c r="N17" s="16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</row>
    <row r="18" spans="1:30" ht="20.149999999999999" customHeight="1">
      <c r="A18" s="49" t="s">
        <v>21</v>
      </c>
      <c r="B18" s="217">
        <v>5</v>
      </c>
      <c r="C18" s="217">
        <v>11</v>
      </c>
      <c r="D18" s="217">
        <v>16</v>
      </c>
      <c r="E18" s="217">
        <v>800</v>
      </c>
      <c r="F18" s="217">
        <v>1500</v>
      </c>
      <c r="G18" s="217">
        <v>21</v>
      </c>
      <c r="H18" s="217">
        <v>0</v>
      </c>
      <c r="I18" s="217">
        <v>1</v>
      </c>
      <c r="J18" s="217">
        <v>5</v>
      </c>
      <c r="K18" s="217">
        <v>0</v>
      </c>
      <c r="L18" s="217">
        <v>15</v>
      </c>
      <c r="M18" s="217">
        <v>1</v>
      </c>
      <c r="N18" s="16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</row>
    <row r="19" spans="1:30" ht="20.149999999999999" customHeight="1">
      <c r="A19" s="51" t="s">
        <v>22</v>
      </c>
      <c r="B19" s="138">
        <f>SUM(B15:B18)</f>
        <v>225</v>
      </c>
      <c r="C19" s="138">
        <f>SUM(C15:C18)</f>
        <v>19</v>
      </c>
      <c r="D19" s="138">
        <f>SUM(D15:D18)</f>
        <v>244</v>
      </c>
      <c r="E19" s="246"/>
      <c r="F19" s="246"/>
      <c r="G19" s="138">
        <f>SUM(G15:G18)</f>
        <v>226</v>
      </c>
      <c r="H19" s="138">
        <f>SUM(H15:H18)</f>
        <v>31</v>
      </c>
      <c r="I19" s="138">
        <f>SUM(I15:I18)</f>
        <v>19</v>
      </c>
      <c r="J19" s="138">
        <f t="shared" ref="J19" si="1">SUM(J15:J18)</f>
        <v>57</v>
      </c>
      <c r="K19" s="138">
        <f t="shared" ref="K19" si="2">SUM(K15:K18)</f>
        <v>0</v>
      </c>
      <c r="L19" s="138">
        <f t="shared" ref="L19" si="3">SUM(L15:L18)</f>
        <v>150</v>
      </c>
      <c r="M19" s="138">
        <f t="shared" ref="M19" si="4">SUM(M15:M18)</f>
        <v>15</v>
      </c>
      <c r="N19" s="16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</row>
    <row r="20" spans="1:30" ht="20.149999999999999" customHeight="1"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</row>
    <row r="21" spans="1:30" s="23" customFormat="1" ht="20.149999999999999" customHeight="1">
      <c r="A21" s="32" t="s">
        <v>281</v>
      </c>
      <c r="B21" s="143"/>
      <c r="C21" s="144"/>
      <c r="D21" s="145"/>
      <c r="E21" s="143"/>
      <c r="F21" s="145"/>
      <c r="G21" s="143"/>
      <c r="H21" s="145"/>
      <c r="I21" s="143"/>
      <c r="J21" s="144"/>
      <c r="K21" s="144"/>
      <c r="L21" s="144"/>
      <c r="M21" s="145"/>
      <c r="N21" s="168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D21" s="2"/>
    </row>
    <row r="22" spans="1:30" ht="20.149999999999999" customHeight="1">
      <c r="A22" s="49" t="s">
        <v>18</v>
      </c>
      <c r="B22" s="157">
        <v>61</v>
      </c>
      <c r="C22" s="157">
        <v>34</v>
      </c>
      <c r="D22" s="157">
        <v>95</v>
      </c>
      <c r="E22" s="157">
        <v>492</v>
      </c>
      <c r="F22" s="157">
        <v>1824</v>
      </c>
      <c r="G22" s="157">
        <v>92</v>
      </c>
      <c r="H22" s="157">
        <v>0</v>
      </c>
      <c r="I22" s="157">
        <v>7</v>
      </c>
      <c r="J22" s="157">
        <v>17</v>
      </c>
      <c r="K22" s="157">
        <v>0</v>
      </c>
      <c r="L22" s="157">
        <v>68</v>
      </c>
      <c r="M22" s="157">
        <v>21</v>
      </c>
      <c r="N22" s="16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</row>
    <row r="23" spans="1:30" ht="20.149999999999999" customHeight="1">
      <c r="A23" s="49" t="s">
        <v>19</v>
      </c>
      <c r="B23" s="157">
        <v>259</v>
      </c>
      <c r="C23" s="157">
        <v>159</v>
      </c>
      <c r="D23" s="157">
        <v>418</v>
      </c>
      <c r="E23" s="157">
        <v>2045</v>
      </c>
      <c r="F23" s="157">
        <v>3018</v>
      </c>
      <c r="G23" s="157">
        <v>1010</v>
      </c>
      <c r="H23" s="157">
        <v>0</v>
      </c>
      <c r="I23" s="157">
        <v>30</v>
      </c>
      <c r="J23" s="157">
        <v>807</v>
      </c>
      <c r="K23" s="157">
        <v>0</v>
      </c>
      <c r="L23" s="157">
        <v>173</v>
      </c>
      <c r="M23" s="157">
        <v>71</v>
      </c>
      <c r="N23" s="16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</row>
    <row r="24" spans="1:30" ht="20.149999999999999" customHeight="1">
      <c r="A24" s="49" t="s">
        <v>20</v>
      </c>
      <c r="B24" s="217">
        <v>17</v>
      </c>
      <c r="C24" s="217">
        <v>1</v>
      </c>
      <c r="D24" s="217">
        <v>18</v>
      </c>
      <c r="E24" s="217">
        <v>1113</v>
      </c>
      <c r="F24" s="217">
        <v>3100</v>
      </c>
      <c r="G24" s="217">
        <v>22</v>
      </c>
      <c r="H24" s="217">
        <v>7</v>
      </c>
      <c r="I24" s="217">
        <v>0</v>
      </c>
      <c r="J24" s="217">
        <v>0</v>
      </c>
      <c r="K24" s="217">
        <v>0</v>
      </c>
      <c r="L24" s="217">
        <v>22</v>
      </c>
      <c r="M24" s="217">
        <v>1</v>
      </c>
      <c r="N24" s="16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</row>
    <row r="25" spans="1:30" ht="20.149999999999999" customHeight="1">
      <c r="A25" s="49" t="s">
        <v>21</v>
      </c>
      <c r="B25" s="217">
        <v>13</v>
      </c>
      <c r="C25" s="217">
        <v>1</v>
      </c>
      <c r="D25" s="217">
        <v>14</v>
      </c>
      <c r="E25" s="217">
        <v>900</v>
      </c>
      <c r="F25" s="217">
        <v>1700</v>
      </c>
      <c r="G25" s="217">
        <v>13</v>
      </c>
      <c r="H25" s="217">
        <v>0</v>
      </c>
      <c r="I25" s="217">
        <v>0</v>
      </c>
      <c r="J25" s="217">
        <v>0</v>
      </c>
      <c r="K25" s="217">
        <v>0</v>
      </c>
      <c r="L25" s="217">
        <v>13</v>
      </c>
      <c r="M25" s="217">
        <v>1</v>
      </c>
      <c r="N25" s="16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</row>
    <row r="26" spans="1:30" ht="20.149999999999999" customHeight="1">
      <c r="A26" s="51" t="s">
        <v>22</v>
      </c>
      <c r="B26" s="138">
        <f>SUM(B22:B25)</f>
        <v>350</v>
      </c>
      <c r="C26" s="138">
        <f>SUM(C22:C25)</f>
        <v>195</v>
      </c>
      <c r="D26" s="138">
        <f>SUM(D22:D25)</f>
        <v>545</v>
      </c>
      <c r="E26" s="246"/>
      <c r="F26" s="246"/>
      <c r="G26" s="138">
        <f>SUM(G22:G25)</f>
        <v>1137</v>
      </c>
      <c r="H26" s="138">
        <f>SUM(H22:H25)</f>
        <v>7</v>
      </c>
      <c r="I26" s="138">
        <f>SUM(I22:I25)</f>
        <v>37</v>
      </c>
      <c r="J26" s="138">
        <f t="shared" ref="J26:M26" si="5">SUM(J22:J25)</f>
        <v>824</v>
      </c>
      <c r="K26" s="138">
        <f t="shared" si="5"/>
        <v>0</v>
      </c>
      <c r="L26" s="138">
        <f t="shared" si="5"/>
        <v>276</v>
      </c>
      <c r="M26" s="138">
        <f t="shared" si="5"/>
        <v>94</v>
      </c>
      <c r="N26" s="16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</row>
    <row r="27" spans="1:30" ht="20.149999999999999" customHeight="1"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</row>
    <row r="28" spans="1:30" s="23" customFormat="1" ht="20.149999999999999" customHeight="1">
      <c r="A28" s="32" t="s">
        <v>36</v>
      </c>
      <c r="B28" s="143"/>
      <c r="C28" s="144"/>
      <c r="D28" s="145"/>
      <c r="E28" s="143"/>
      <c r="F28" s="145"/>
      <c r="G28" s="143"/>
      <c r="H28" s="145"/>
      <c r="I28" s="143"/>
      <c r="J28" s="144"/>
      <c r="K28" s="144"/>
      <c r="L28" s="144"/>
      <c r="M28" s="145"/>
      <c r="N28" s="168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D28" s="2"/>
    </row>
    <row r="29" spans="1:30" ht="20.149999999999999" customHeight="1">
      <c r="A29" s="49" t="s">
        <v>18</v>
      </c>
      <c r="B29" s="157">
        <v>134</v>
      </c>
      <c r="C29" s="157">
        <v>8</v>
      </c>
      <c r="D29" s="157">
        <v>142</v>
      </c>
      <c r="E29" s="157">
        <v>849</v>
      </c>
      <c r="F29" s="157">
        <v>2200</v>
      </c>
      <c r="G29" s="157">
        <v>131</v>
      </c>
      <c r="H29" s="157">
        <v>0</v>
      </c>
      <c r="I29" s="157">
        <v>0</v>
      </c>
      <c r="J29" s="157">
        <v>0</v>
      </c>
      <c r="K29" s="157">
        <v>0</v>
      </c>
      <c r="L29" s="157">
        <v>131</v>
      </c>
      <c r="M29" s="157">
        <v>12</v>
      </c>
      <c r="N29" s="16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</row>
    <row r="30" spans="1:30" ht="20.149999999999999" customHeight="1">
      <c r="A30" s="49" t="s">
        <v>19</v>
      </c>
      <c r="B30" s="157">
        <v>2</v>
      </c>
      <c r="C30" s="157">
        <v>4</v>
      </c>
      <c r="D30" s="157">
        <v>6</v>
      </c>
      <c r="E30" s="157">
        <v>800</v>
      </c>
      <c r="F30" s="157">
        <v>2150</v>
      </c>
      <c r="G30" s="157">
        <v>10</v>
      </c>
      <c r="H30" s="157">
        <v>0</v>
      </c>
      <c r="I30" s="157">
        <v>0</v>
      </c>
      <c r="J30" s="157">
        <v>0</v>
      </c>
      <c r="K30" s="157">
        <v>0</v>
      </c>
      <c r="L30" s="157">
        <v>10</v>
      </c>
      <c r="M30" s="157">
        <v>1</v>
      </c>
      <c r="N30" s="16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</row>
    <row r="31" spans="1:30" ht="20.149999999999999" customHeight="1">
      <c r="A31" s="49" t="s">
        <v>20</v>
      </c>
      <c r="B31" s="217">
        <v>42</v>
      </c>
      <c r="C31" s="217">
        <v>0</v>
      </c>
      <c r="D31" s="217">
        <v>42</v>
      </c>
      <c r="E31" s="217">
        <v>708</v>
      </c>
      <c r="F31" s="217">
        <v>0</v>
      </c>
      <c r="G31" s="217">
        <v>30</v>
      </c>
      <c r="H31" s="217">
        <v>9</v>
      </c>
      <c r="I31" s="217">
        <v>0</v>
      </c>
      <c r="J31" s="217">
        <v>0</v>
      </c>
      <c r="K31" s="217">
        <v>0</v>
      </c>
      <c r="L31" s="217">
        <v>30</v>
      </c>
      <c r="M31" s="217">
        <v>3</v>
      </c>
      <c r="N31" s="16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</row>
    <row r="32" spans="1:30" ht="20.149999999999999" customHeight="1">
      <c r="A32" s="49" t="s">
        <v>21</v>
      </c>
      <c r="B32" s="217">
        <v>17</v>
      </c>
      <c r="C32" s="217">
        <v>0</v>
      </c>
      <c r="D32" s="217">
        <v>17</v>
      </c>
      <c r="E32" s="217">
        <v>800</v>
      </c>
      <c r="F32" s="217">
        <v>0</v>
      </c>
      <c r="G32" s="217">
        <v>14</v>
      </c>
      <c r="H32" s="217">
        <v>0</v>
      </c>
      <c r="I32" s="217">
        <v>0</v>
      </c>
      <c r="J32" s="217">
        <v>0</v>
      </c>
      <c r="K32" s="217">
        <v>0</v>
      </c>
      <c r="L32" s="217">
        <v>14</v>
      </c>
      <c r="M32" s="217">
        <v>4</v>
      </c>
      <c r="N32" s="16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</row>
    <row r="33" spans="1:30" ht="20.149999999999999" customHeight="1">
      <c r="A33" s="51" t="s">
        <v>22</v>
      </c>
      <c r="B33" s="138">
        <f>SUM(B29:B32)</f>
        <v>195</v>
      </c>
      <c r="C33" s="138">
        <f>SUM(C29:C32)</f>
        <v>12</v>
      </c>
      <c r="D33" s="138">
        <f>SUM(D29:D32)</f>
        <v>207</v>
      </c>
      <c r="E33" s="246"/>
      <c r="F33" s="246"/>
      <c r="G33" s="138">
        <f>SUM(G29:G32)</f>
        <v>185</v>
      </c>
      <c r="H33" s="138">
        <f>SUM(H29:H32)</f>
        <v>9</v>
      </c>
      <c r="I33" s="138">
        <f>SUM(I29:I32)</f>
        <v>0</v>
      </c>
      <c r="J33" s="138">
        <f t="shared" ref="J33" si="6">SUM(J29:J32)</f>
        <v>0</v>
      </c>
      <c r="K33" s="138">
        <f t="shared" ref="K33" si="7">SUM(K29:K32)</f>
        <v>0</v>
      </c>
      <c r="L33" s="138">
        <f t="shared" ref="L33" si="8">SUM(L29:L32)</f>
        <v>185</v>
      </c>
      <c r="M33" s="138">
        <f t="shared" ref="M33" si="9">SUM(M29:M32)</f>
        <v>20</v>
      </c>
      <c r="N33" s="16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</row>
    <row r="34" spans="1:30" ht="20.149999999999999" customHeight="1"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</row>
    <row r="35" spans="1:30" s="23" customFormat="1" ht="20.149999999999999" customHeight="1">
      <c r="A35" s="32" t="s">
        <v>37</v>
      </c>
      <c r="B35" s="143"/>
      <c r="C35" s="144"/>
      <c r="D35" s="145"/>
      <c r="E35" s="143"/>
      <c r="F35" s="145"/>
      <c r="G35" s="143"/>
      <c r="H35" s="145"/>
      <c r="I35" s="143"/>
      <c r="J35" s="144"/>
      <c r="K35" s="144"/>
      <c r="L35" s="144"/>
      <c r="M35" s="145"/>
      <c r="N35" s="168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D35" s="2"/>
    </row>
    <row r="36" spans="1:30" ht="20.149999999999999" customHeight="1">
      <c r="A36" s="49" t="s">
        <v>18</v>
      </c>
      <c r="B36" s="157">
        <v>239</v>
      </c>
      <c r="C36" s="157">
        <v>24</v>
      </c>
      <c r="D36" s="157">
        <v>263</v>
      </c>
      <c r="E36" s="157">
        <v>655</v>
      </c>
      <c r="F36" s="157">
        <v>1142</v>
      </c>
      <c r="G36" s="157">
        <v>184</v>
      </c>
      <c r="H36" s="157">
        <v>0</v>
      </c>
      <c r="I36" s="157">
        <v>16</v>
      </c>
      <c r="J36" s="157">
        <v>0</v>
      </c>
      <c r="K36" s="157">
        <v>1</v>
      </c>
      <c r="L36" s="157">
        <v>167</v>
      </c>
      <c r="M36" s="157">
        <v>22</v>
      </c>
      <c r="N36" s="16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</row>
    <row r="37" spans="1:30" ht="20.149999999999999" customHeight="1">
      <c r="A37" s="49" t="s">
        <v>19</v>
      </c>
      <c r="B37" s="157">
        <v>7</v>
      </c>
      <c r="C37" s="157">
        <v>5</v>
      </c>
      <c r="D37" s="157">
        <v>12</v>
      </c>
      <c r="E37" s="157">
        <v>829</v>
      </c>
      <c r="F37" s="157">
        <v>2350</v>
      </c>
      <c r="G37" s="157">
        <v>18</v>
      </c>
      <c r="H37" s="157">
        <v>0</v>
      </c>
      <c r="I37" s="157">
        <v>3</v>
      </c>
      <c r="J37" s="157">
        <v>0</v>
      </c>
      <c r="K37" s="157">
        <v>0</v>
      </c>
      <c r="L37" s="157">
        <v>15</v>
      </c>
      <c r="M37" s="157">
        <v>1</v>
      </c>
      <c r="N37" s="16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</row>
    <row r="38" spans="1:30" ht="20.149999999999999" customHeight="1">
      <c r="A38" s="49" t="s">
        <v>20</v>
      </c>
      <c r="B38" s="217">
        <v>75</v>
      </c>
      <c r="C38" s="217">
        <v>3</v>
      </c>
      <c r="D38" s="217">
        <v>78</v>
      </c>
      <c r="E38" s="217">
        <v>673</v>
      </c>
      <c r="F38" s="217">
        <v>1370</v>
      </c>
      <c r="G38" s="217">
        <v>55</v>
      </c>
      <c r="H38" s="217">
        <v>17</v>
      </c>
      <c r="I38" s="217">
        <v>0</v>
      </c>
      <c r="J38" s="217">
        <v>0</v>
      </c>
      <c r="K38" s="217">
        <v>0</v>
      </c>
      <c r="L38" s="217">
        <v>55</v>
      </c>
      <c r="M38" s="217">
        <v>6</v>
      </c>
      <c r="N38" s="16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</row>
    <row r="39" spans="1:30" ht="20.149999999999999" customHeight="1">
      <c r="A39" s="49" t="s">
        <v>21</v>
      </c>
      <c r="B39" s="217">
        <v>53</v>
      </c>
      <c r="C39" s="217">
        <v>6</v>
      </c>
      <c r="D39" s="217">
        <v>59</v>
      </c>
      <c r="E39" s="217">
        <v>800</v>
      </c>
      <c r="F39" s="217">
        <v>1200</v>
      </c>
      <c r="G39" s="217">
        <v>50</v>
      </c>
      <c r="H39" s="217">
        <v>0</v>
      </c>
      <c r="I39" s="217">
        <v>2</v>
      </c>
      <c r="J39" s="217">
        <v>0</v>
      </c>
      <c r="K39" s="217">
        <v>0</v>
      </c>
      <c r="L39" s="217">
        <v>48</v>
      </c>
      <c r="M39" s="217">
        <v>6</v>
      </c>
      <c r="N39" s="16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</row>
    <row r="40" spans="1:30" ht="20.149999999999999" customHeight="1">
      <c r="A40" s="51" t="s">
        <v>22</v>
      </c>
      <c r="B40" s="138">
        <f>SUM(B36:B39)</f>
        <v>374</v>
      </c>
      <c r="C40" s="138">
        <f>SUM(C36:C39)</f>
        <v>38</v>
      </c>
      <c r="D40" s="138">
        <f>SUM(D36:D39)</f>
        <v>412</v>
      </c>
      <c r="E40" s="246"/>
      <c r="F40" s="246"/>
      <c r="G40" s="138">
        <f>SUM(G36:G39)</f>
        <v>307</v>
      </c>
      <c r="H40" s="138">
        <f>SUM(H36:H39)</f>
        <v>17</v>
      </c>
      <c r="I40" s="138">
        <f>SUM(I36:I39)</f>
        <v>21</v>
      </c>
      <c r="J40" s="138">
        <f t="shared" ref="J40" si="10">SUM(J36:J39)</f>
        <v>0</v>
      </c>
      <c r="K40" s="138">
        <f t="shared" ref="K40" si="11">SUM(K36:K39)</f>
        <v>1</v>
      </c>
      <c r="L40" s="138">
        <f t="shared" ref="L40" si="12">SUM(L36:L39)</f>
        <v>285</v>
      </c>
      <c r="M40" s="138">
        <f t="shared" ref="M40" si="13">SUM(M36:M39)</f>
        <v>35</v>
      </c>
      <c r="N40" s="16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</row>
    <row r="41" spans="1:30" ht="20.149999999999999" customHeight="1"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</row>
    <row r="42" spans="1:30" s="23" customFormat="1" ht="20.149999999999999" customHeight="1">
      <c r="A42" s="32" t="s">
        <v>38</v>
      </c>
      <c r="B42" s="143"/>
      <c r="C42" s="144"/>
      <c r="D42" s="145"/>
      <c r="E42" s="143"/>
      <c r="F42" s="145"/>
      <c r="G42" s="143"/>
      <c r="H42" s="145"/>
      <c r="I42" s="143"/>
      <c r="J42" s="144"/>
      <c r="K42" s="144"/>
      <c r="L42" s="144"/>
      <c r="M42" s="145"/>
      <c r="N42" s="168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D42" s="2"/>
    </row>
    <row r="43" spans="1:30" ht="20.149999999999999" customHeight="1">
      <c r="A43" s="49" t="s">
        <v>18</v>
      </c>
      <c r="B43" s="157">
        <v>1111</v>
      </c>
      <c r="C43" s="157">
        <v>32</v>
      </c>
      <c r="D43" s="157">
        <v>1143</v>
      </c>
      <c r="E43" s="157">
        <v>1420</v>
      </c>
      <c r="F43" s="157">
        <v>2988</v>
      </c>
      <c r="G43" s="157">
        <v>1673</v>
      </c>
      <c r="H43" s="157">
        <v>0</v>
      </c>
      <c r="I43" s="157">
        <v>50</v>
      </c>
      <c r="J43" s="157">
        <v>663</v>
      </c>
      <c r="K43" s="157">
        <v>0</v>
      </c>
      <c r="L43" s="157">
        <v>960</v>
      </c>
      <c r="M43" s="157">
        <v>196</v>
      </c>
      <c r="N43" s="16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</row>
    <row r="44" spans="1:30" ht="20.149999999999999" customHeight="1">
      <c r="A44" s="49" t="s">
        <v>19</v>
      </c>
      <c r="B44" s="157">
        <v>335</v>
      </c>
      <c r="C44" s="157">
        <v>67</v>
      </c>
      <c r="D44" s="157">
        <v>402</v>
      </c>
      <c r="E44" s="157">
        <v>1436</v>
      </c>
      <c r="F44" s="157">
        <v>2881</v>
      </c>
      <c r="G44" s="157">
        <v>674</v>
      </c>
      <c r="H44" s="157">
        <v>0</v>
      </c>
      <c r="I44" s="157">
        <v>67</v>
      </c>
      <c r="J44" s="157">
        <v>202</v>
      </c>
      <c r="K44" s="157">
        <v>0</v>
      </c>
      <c r="L44" s="157">
        <v>405</v>
      </c>
      <c r="M44" s="157">
        <v>83</v>
      </c>
      <c r="N44" s="16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</row>
    <row r="45" spans="1:30" ht="20.149999999999999" customHeight="1">
      <c r="A45" s="49" t="s">
        <v>20</v>
      </c>
      <c r="B45" s="217">
        <v>6030</v>
      </c>
      <c r="C45" s="217">
        <v>1433</v>
      </c>
      <c r="D45" s="217">
        <v>7463</v>
      </c>
      <c r="E45" s="217">
        <v>1888</v>
      </c>
      <c r="F45" s="217">
        <v>3756</v>
      </c>
      <c r="G45" s="217">
        <v>16767</v>
      </c>
      <c r="H45" s="217">
        <v>5030</v>
      </c>
      <c r="I45" s="217">
        <v>0</v>
      </c>
      <c r="J45" s="217">
        <v>3571</v>
      </c>
      <c r="K45" s="217">
        <v>0</v>
      </c>
      <c r="L45" s="217">
        <v>13196</v>
      </c>
      <c r="M45" s="217">
        <v>967</v>
      </c>
      <c r="N45" s="168"/>
      <c r="O45" s="204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</row>
    <row r="46" spans="1:30" ht="20.149999999999999" customHeight="1">
      <c r="A46" s="49" t="s">
        <v>21</v>
      </c>
      <c r="B46" s="217">
        <v>925</v>
      </c>
      <c r="C46" s="217">
        <v>19</v>
      </c>
      <c r="D46" s="217">
        <v>944</v>
      </c>
      <c r="E46" s="217">
        <v>872</v>
      </c>
      <c r="F46" s="217">
        <v>863</v>
      </c>
      <c r="G46" s="217">
        <v>823</v>
      </c>
      <c r="H46" s="217">
        <v>0</v>
      </c>
      <c r="I46" s="217">
        <v>20</v>
      </c>
      <c r="J46" s="217">
        <v>220</v>
      </c>
      <c r="K46" s="217">
        <v>0</v>
      </c>
      <c r="L46" s="217">
        <v>583</v>
      </c>
      <c r="M46" s="217">
        <v>118</v>
      </c>
      <c r="N46" s="16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</row>
    <row r="47" spans="1:30" ht="20.149999999999999" customHeight="1">
      <c r="A47" s="51" t="s">
        <v>22</v>
      </c>
      <c r="B47" s="138">
        <f>SUM(B43:B46)</f>
        <v>8401</v>
      </c>
      <c r="C47" s="138">
        <f>SUM(C43:C46)</f>
        <v>1551</v>
      </c>
      <c r="D47" s="138">
        <f>SUM(D43:D46)</f>
        <v>9952</v>
      </c>
      <c r="E47" s="246"/>
      <c r="F47" s="246"/>
      <c r="G47" s="138">
        <f>SUM(G43:G46)</f>
        <v>19937</v>
      </c>
      <c r="H47" s="138">
        <f>SUM(H43:H46)</f>
        <v>5030</v>
      </c>
      <c r="I47" s="138">
        <f>SUM(I43:I46)</f>
        <v>137</v>
      </c>
      <c r="J47" s="138">
        <f t="shared" ref="J47" si="14">SUM(J43:J46)</f>
        <v>4656</v>
      </c>
      <c r="K47" s="138">
        <f t="shared" ref="K47" si="15">SUM(K43:K46)</f>
        <v>0</v>
      </c>
      <c r="L47" s="138">
        <f t="shared" ref="L47" si="16">SUM(L43:L46)</f>
        <v>15144</v>
      </c>
      <c r="M47" s="138">
        <f t="shared" ref="M47" si="17">SUM(M43:M46)</f>
        <v>1364</v>
      </c>
      <c r="N47" s="16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</row>
    <row r="48" spans="1:30" ht="20.149999999999999" customHeight="1"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</row>
    <row r="49" spans="1:30" s="23" customFormat="1" ht="20.149999999999999" customHeight="1">
      <c r="A49" s="32" t="s">
        <v>39</v>
      </c>
      <c r="B49" s="143"/>
      <c r="C49" s="144"/>
      <c r="D49" s="145"/>
      <c r="E49" s="143"/>
      <c r="F49" s="145"/>
      <c r="G49" s="143"/>
      <c r="H49" s="145"/>
      <c r="I49" s="143"/>
      <c r="J49" s="144"/>
      <c r="K49" s="144"/>
      <c r="L49" s="144"/>
      <c r="M49" s="145"/>
      <c r="N49" s="168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D49" s="2"/>
    </row>
    <row r="50" spans="1:30" ht="20.149999999999999" customHeight="1">
      <c r="A50" s="49" t="s">
        <v>18</v>
      </c>
      <c r="B50" s="157">
        <v>5</v>
      </c>
      <c r="C50" s="157">
        <v>0</v>
      </c>
      <c r="D50" s="157">
        <v>5</v>
      </c>
      <c r="E50" s="157">
        <v>1180</v>
      </c>
      <c r="F50" s="157">
        <v>0</v>
      </c>
      <c r="G50" s="157">
        <v>6</v>
      </c>
      <c r="H50" s="157">
        <v>0</v>
      </c>
      <c r="I50" s="157">
        <v>0</v>
      </c>
      <c r="J50" s="157">
        <v>0</v>
      </c>
      <c r="K50" s="157">
        <v>0</v>
      </c>
      <c r="L50" s="157">
        <v>6</v>
      </c>
      <c r="M50" s="157">
        <v>1</v>
      </c>
      <c r="N50" s="16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</row>
    <row r="51" spans="1:30" ht="20.149999999999999" customHeight="1">
      <c r="A51" s="49" t="s">
        <v>19</v>
      </c>
      <c r="B51" s="157">
        <v>0</v>
      </c>
      <c r="C51" s="157">
        <v>0</v>
      </c>
      <c r="D51" s="157">
        <v>0</v>
      </c>
      <c r="E51" s="157">
        <v>0</v>
      </c>
      <c r="F51" s="157">
        <v>0</v>
      </c>
      <c r="G51" s="157">
        <v>0</v>
      </c>
      <c r="H51" s="157">
        <v>0</v>
      </c>
      <c r="I51" s="157">
        <v>0</v>
      </c>
      <c r="J51" s="157">
        <v>0</v>
      </c>
      <c r="K51" s="157">
        <v>0</v>
      </c>
      <c r="L51" s="157">
        <v>0</v>
      </c>
      <c r="M51" s="157">
        <v>0</v>
      </c>
      <c r="N51" s="16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</row>
    <row r="52" spans="1:30" ht="20.149999999999999" customHeight="1">
      <c r="A52" s="49" t="s">
        <v>20</v>
      </c>
      <c r="B52" s="217">
        <v>12</v>
      </c>
      <c r="C52" s="217">
        <v>0</v>
      </c>
      <c r="D52" s="217">
        <v>12</v>
      </c>
      <c r="E52" s="217">
        <v>958</v>
      </c>
      <c r="F52" s="217">
        <v>0</v>
      </c>
      <c r="G52" s="217">
        <v>11</v>
      </c>
      <c r="H52" s="217">
        <v>3</v>
      </c>
      <c r="I52" s="217">
        <v>0</v>
      </c>
      <c r="J52" s="217">
        <v>2</v>
      </c>
      <c r="K52" s="217">
        <v>0</v>
      </c>
      <c r="L52" s="217">
        <v>9</v>
      </c>
      <c r="M52" s="217">
        <v>2</v>
      </c>
      <c r="N52" s="16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</row>
    <row r="53" spans="1:30" ht="20.149999999999999" customHeight="1">
      <c r="A53" s="49" t="s">
        <v>21</v>
      </c>
      <c r="B53" s="217">
        <v>86</v>
      </c>
      <c r="C53" s="217">
        <v>11</v>
      </c>
      <c r="D53" s="217">
        <v>97</v>
      </c>
      <c r="E53" s="165">
        <v>1000</v>
      </c>
      <c r="F53" s="165">
        <v>2000</v>
      </c>
      <c r="G53" s="217">
        <v>108</v>
      </c>
      <c r="H53" s="217">
        <v>0</v>
      </c>
      <c r="I53" s="217">
        <v>5</v>
      </c>
      <c r="J53" s="217">
        <v>30</v>
      </c>
      <c r="K53" s="217">
        <v>0</v>
      </c>
      <c r="L53" s="217">
        <v>73</v>
      </c>
      <c r="M53" s="217">
        <v>10</v>
      </c>
      <c r="N53" s="16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</row>
    <row r="54" spans="1:30" ht="20.149999999999999" customHeight="1">
      <c r="A54" s="51" t="s">
        <v>22</v>
      </c>
      <c r="B54" s="138">
        <f>SUM(B50:B53)</f>
        <v>103</v>
      </c>
      <c r="C54" s="138">
        <f>SUM(C50:C53)</f>
        <v>11</v>
      </c>
      <c r="D54" s="138">
        <f>SUM(D50:D53)</f>
        <v>114</v>
      </c>
      <c r="E54" s="246"/>
      <c r="F54" s="246"/>
      <c r="G54" s="138">
        <f>SUM(G50:G53)</f>
        <v>125</v>
      </c>
      <c r="H54" s="138">
        <f>SUM(H50:H53)</f>
        <v>3</v>
      </c>
      <c r="I54" s="138">
        <f>SUM(I50:I53)</f>
        <v>5</v>
      </c>
      <c r="J54" s="138">
        <f t="shared" ref="J54" si="18">SUM(J50:J53)</f>
        <v>32</v>
      </c>
      <c r="K54" s="138">
        <f t="shared" ref="K54" si="19">SUM(K50:K53)</f>
        <v>0</v>
      </c>
      <c r="L54" s="138">
        <f t="shared" ref="L54" si="20">SUM(L50:L53)</f>
        <v>88</v>
      </c>
      <c r="M54" s="138">
        <f t="shared" ref="M54" si="21">SUM(M50:M53)</f>
        <v>13</v>
      </c>
      <c r="N54" s="16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</row>
    <row r="55" spans="1:30" ht="20.149999999999999" customHeight="1"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</row>
    <row r="56" spans="1:30" s="23" customFormat="1" ht="20.149999999999999" customHeight="1">
      <c r="A56" s="32" t="s">
        <v>282</v>
      </c>
      <c r="B56" s="143"/>
      <c r="C56" s="144"/>
      <c r="D56" s="145"/>
      <c r="E56" s="143"/>
      <c r="F56" s="145"/>
      <c r="G56" s="143"/>
      <c r="H56" s="145"/>
      <c r="I56" s="143"/>
      <c r="J56" s="144"/>
      <c r="K56" s="144"/>
      <c r="L56" s="144"/>
      <c r="M56" s="145"/>
      <c r="N56" s="168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D56" s="2"/>
    </row>
    <row r="57" spans="1:30" ht="20.149999999999999" customHeight="1">
      <c r="A57" s="49" t="s">
        <v>18</v>
      </c>
      <c r="B57" s="157">
        <v>0</v>
      </c>
      <c r="C57" s="157">
        <v>0</v>
      </c>
      <c r="D57" s="157">
        <v>0</v>
      </c>
      <c r="E57" s="157">
        <v>0</v>
      </c>
      <c r="F57" s="157">
        <v>0</v>
      </c>
      <c r="G57" s="157">
        <v>0</v>
      </c>
      <c r="H57" s="157">
        <v>0</v>
      </c>
      <c r="I57" s="157">
        <v>0</v>
      </c>
      <c r="J57" s="157">
        <v>0</v>
      </c>
      <c r="K57" s="157">
        <v>0</v>
      </c>
      <c r="L57" s="157">
        <v>0</v>
      </c>
      <c r="M57" s="157">
        <v>0</v>
      </c>
      <c r="N57" s="16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</row>
    <row r="58" spans="1:30" ht="20.149999999999999" customHeight="1">
      <c r="A58" s="49" t="s">
        <v>19</v>
      </c>
      <c r="B58" s="157">
        <v>7</v>
      </c>
      <c r="C58" s="157">
        <v>0</v>
      </c>
      <c r="D58" s="157">
        <v>7</v>
      </c>
      <c r="E58" s="157">
        <v>664</v>
      </c>
      <c r="F58" s="157">
        <v>0</v>
      </c>
      <c r="G58" s="157">
        <v>5</v>
      </c>
      <c r="H58" s="157">
        <v>0</v>
      </c>
      <c r="I58" s="157">
        <v>0</v>
      </c>
      <c r="J58" s="157">
        <v>5</v>
      </c>
      <c r="K58" s="157">
        <v>0</v>
      </c>
      <c r="L58" s="157">
        <v>0</v>
      </c>
      <c r="M58" s="157">
        <v>1</v>
      </c>
      <c r="N58" s="16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</row>
    <row r="59" spans="1:30" ht="20.149999999999999" customHeight="1">
      <c r="A59" s="49" t="s">
        <v>20</v>
      </c>
      <c r="B59" s="157">
        <v>0</v>
      </c>
      <c r="C59" s="157">
        <v>0</v>
      </c>
      <c r="D59" s="157">
        <v>0</v>
      </c>
      <c r="E59" s="157">
        <v>0</v>
      </c>
      <c r="F59" s="157">
        <v>0</v>
      </c>
      <c r="G59" s="157">
        <v>0</v>
      </c>
      <c r="H59" s="157">
        <v>0</v>
      </c>
      <c r="I59" s="157">
        <v>0</v>
      </c>
      <c r="J59" s="157">
        <v>0</v>
      </c>
      <c r="K59" s="157">
        <v>0</v>
      </c>
      <c r="L59" s="157">
        <v>0</v>
      </c>
      <c r="M59" s="217">
        <v>0</v>
      </c>
      <c r="N59" s="16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</row>
    <row r="60" spans="1:30" ht="20.149999999999999" customHeight="1">
      <c r="A60" s="49" t="s">
        <v>21</v>
      </c>
      <c r="B60" s="157">
        <v>0</v>
      </c>
      <c r="C60" s="157">
        <v>0</v>
      </c>
      <c r="D60" s="157">
        <v>0</v>
      </c>
      <c r="E60" s="157">
        <v>0</v>
      </c>
      <c r="F60" s="157">
        <v>0</v>
      </c>
      <c r="G60" s="157">
        <v>0</v>
      </c>
      <c r="H60" s="157">
        <v>0</v>
      </c>
      <c r="I60" s="157">
        <v>0</v>
      </c>
      <c r="J60" s="157">
        <v>0</v>
      </c>
      <c r="K60" s="157">
        <v>0</v>
      </c>
      <c r="L60" s="157">
        <v>0</v>
      </c>
      <c r="M60" s="217">
        <v>0</v>
      </c>
      <c r="N60" s="16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</row>
    <row r="61" spans="1:30" ht="20.149999999999999" customHeight="1">
      <c r="A61" s="51" t="s">
        <v>22</v>
      </c>
      <c r="B61" s="138">
        <f>SUM(B57:B60)</f>
        <v>7</v>
      </c>
      <c r="C61" s="138">
        <f>SUM(C57:C60)</f>
        <v>0</v>
      </c>
      <c r="D61" s="138">
        <f>SUM(D57:D60)</f>
        <v>7</v>
      </c>
      <c r="E61" s="246"/>
      <c r="F61" s="246"/>
      <c r="G61" s="138">
        <f>SUM(G57:G60)</f>
        <v>5</v>
      </c>
      <c r="H61" s="138">
        <f>SUM(H57:H60)</f>
        <v>0</v>
      </c>
      <c r="I61" s="138">
        <f>SUM(I57:I60)</f>
        <v>0</v>
      </c>
      <c r="J61" s="138">
        <f t="shared" ref="J61" si="22">SUM(J57:J60)</f>
        <v>5</v>
      </c>
      <c r="K61" s="138">
        <f t="shared" ref="K61" si="23">SUM(K57:K60)</f>
        <v>0</v>
      </c>
      <c r="L61" s="138">
        <f t="shared" ref="L61" si="24">SUM(L57:L60)</f>
        <v>0</v>
      </c>
      <c r="M61" s="138">
        <f t="shared" ref="M61" si="25">SUM(M57:M60)</f>
        <v>1</v>
      </c>
      <c r="N61" s="16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</row>
    <row r="62" spans="1:30" ht="20.149999999999999" customHeight="1"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</row>
    <row r="63" spans="1:30" s="23" customFormat="1" ht="20.149999999999999" customHeight="1">
      <c r="A63" s="32" t="s">
        <v>269</v>
      </c>
      <c r="B63" s="143"/>
      <c r="C63" s="144"/>
      <c r="D63" s="145"/>
      <c r="E63" s="143"/>
      <c r="F63" s="145"/>
      <c r="G63" s="143"/>
      <c r="H63" s="145"/>
      <c r="I63" s="143"/>
      <c r="J63" s="144"/>
      <c r="K63" s="144"/>
      <c r="L63" s="144"/>
      <c r="M63" s="145"/>
      <c r="N63" s="168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D63" s="2"/>
    </row>
    <row r="64" spans="1:30" ht="20.149999999999999" customHeight="1">
      <c r="A64" s="49" t="s">
        <v>18</v>
      </c>
      <c r="B64" s="157">
        <v>0</v>
      </c>
      <c r="C64" s="157">
        <v>0</v>
      </c>
      <c r="D64" s="157">
        <v>0</v>
      </c>
      <c r="E64" s="157">
        <v>0</v>
      </c>
      <c r="F64" s="157">
        <v>0</v>
      </c>
      <c r="G64" s="157">
        <v>0</v>
      </c>
      <c r="H64" s="157">
        <v>0</v>
      </c>
      <c r="I64" s="157">
        <v>0</v>
      </c>
      <c r="J64" s="157">
        <v>0</v>
      </c>
      <c r="K64" s="157">
        <v>0</v>
      </c>
      <c r="L64" s="157">
        <v>0</v>
      </c>
      <c r="M64" s="157">
        <v>0</v>
      </c>
      <c r="N64" s="16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</row>
    <row r="65" spans="1:30" ht="20.149999999999999" customHeight="1">
      <c r="A65" s="49" t="s">
        <v>19</v>
      </c>
      <c r="B65" s="157">
        <v>0</v>
      </c>
      <c r="C65" s="157">
        <v>0</v>
      </c>
      <c r="D65" s="157">
        <v>0</v>
      </c>
      <c r="E65" s="157">
        <v>0</v>
      </c>
      <c r="F65" s="157">
        <v>0</v>
      </c>
      <c r="G65" s="157">
        <v>0</v>
      </c>
      <c r="H65" s="157">
        <v>0</v>
      </c>
      <c r="I65" s="157">
        <v>0</v>
      </c>
      <c r="J65" s="157">
        <v>0</v>
      </c>
      <c r="K65" s="157">
        <v>0</v>
      </c>
      <c r="L65" s="157">
        <v>0</v>
      </c>
      <c r="M65" s="157">
        <v>0</v>
      </c>
      <c r="N65" s="16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</row>
    <row r="66" spans="1:30" ht="20.149999999999999" customHeight="1">
      <c r="A66" s="49" t="s">
        <v>20</v>
      </c>
      <c r="B66" s="217">
        <v>0</v>
      </c>
      <c r="C66" s="217">
        <v>0</v>
      </c>
      <c r="D66" s="217">
        <v>0</v>
      </c>
      <c r="E66" s="217">
        <v>0</v>
      </c>
      <c r="F66" s="217">
        <v>0</v>
      </c>
      <c r="G66" s="217">
        <v>0</v>
      </c>
      <c r="H66" s="217">
        <v>0</v>
      </c>
      <c r="I66" s="217">
        <v>0</v>
      </c>
      <c r="J66" s="217">
        <v>0</v>
      </c>
      <c r="K66" s="217">
        <v>0</v>
      </c>
      <c r="L66" s="217">
        <v>0</v>
      </c>
      <c r="M66" s="217">
        <v>0</v>
      </c>
      <c r="N66" s="16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</row>
    <row r="67" spans="1:30" ht="20.149999999999999" customHeight="1">
      <c r="A67" s="49" t="s">
        <v>21</v>
      </c>
      <c r="B67" s="217">
        <v>1</v>
      </c>
      <c r="C67" s="217">
        <v>0</v>
      </c>
      <c r="D67" s="217">
        <v>1</v>
      </c>
      <c r="E67" s="217">
        <v>800</v>
      </c>
      <c r="F67" s="217">
        <v>0</v>
      </c>
      <c r="G67" s="217">
        <v>1</v>
      </c>
      <c r="H67" s="217">
        <v>0</v>
      </c>
      <c r="I67" s="217">
        <v>0</v>
      </c>
      <c r="J67" s="217">
        <v>0</v>
      </c>
      <c r="K67" s="217">
        <v>0</v>
      </c>
      <c r="L67" s="217">
        <v>1</v>
      </c>
      <c r="M67" s="217">
        <v>0</v>
      </c>
      <c r="N67" s="16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</row>
    <row r="68" spans="1:30" ht="20.149999999999999" customHeight="1">
      <c r="A68" s="51" t="s">
        <v>22</v>
      </c>
      <c r="B68" s="138">
        <f>SUM(B64:B67)</f>
        <v>1</v>
      </c>
      <c r="C68" s="138">
        <f>SUM(C64:C67)</f>
        <v>0</v>
      </c>
      <c r="D68" s="138">
        <f>SUM(D64:D67)</f>
        <v>1</v>
      </c>
      <c r="E68" s="246"/>
      <c r="F68" s="246"/>
      <c r="G68" s="138">
        <f>SUM(G64:G67)</f>
        <v>1</v>
      </c>
      <c r="H68" s="138">
        <f>SUM(H64:H67)</f>
        <v>0</v>
      </c>
      <c r="I68" s="138">
        <f>SUM(I64:I67)</f>
        <v>0</v>
      </c>
      <c r="J68" s="138">
        <f t="shared" ref="J68" si="26">SUM(J64:J67)</f>
        <v>0</v>
      </c>
      <c r="K68" s="138">
        <f t="shared" ref="K68" si="27">SUM(K64:K67)</f>
        <v>0</v>
      </c>
      <c r="L68" s="138">
        <f t="shared" ref="L68" si="28">SUM(L64:L67)</f>
        <v>1</v>
      </c>
      <c r="M68" s="138">
        <f t="shared" ref="M68" si="29">SUM(M64:M67)</f>
        <v>0</v>
      </c>
      <c r="N68" s="16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</row>
    <row r="69" spans="1:30" ht="20.149999999999999" customHeight="1">
      <c r="A69" s="78"/>
      <c r="B69" s="207"/>
      <c r="C69" s="197"/>
      <c r="D69" s="198"/>
      <c r="E69" s="161"/>
      <c r="F69" s="161"/>
      <c r="G69" s="207"/>
      <c r="H69" s="198"/>
      <c r="I69" s="207"/>
      <c r="J69" s="197"/>
      <c r="K69" s="197"/>
      <c r="L69" s="197"/>
      <c r="M69" s="198"/>
      <c r="N69" s="16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</row>
    <row r="70" spans="1:30" s="23" customFormat="1" ht="20.149999999999999" customHeight="1">
      <c r="A70" s="32" t="s">
        <v>251</v>
      </c>
      <c r="B70" s="143"/>
      <c r="C70" s="144"/>
      <c r="D70" s="145"/>
      <c r="E70" s="143"/>
      <c r="F70" s="145"/>
      <c r="G70" s="143"/>
      <c r="H70" s="145"/>
      <c r="I70" s="143"/>
      <c r="J70" s="144"/>
      <c r="K70" s="144"/>
      <c r="L70" s="144"/>
      <c r="M70" s="145"/>
      <c r="N70" s="168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D70" s="2"/>
    </row>
    <row r="71" spans="1:30" ht="20.149999999999999" customHeight="1">
      <c r="A71" s="49" t="s">
        <v>18</v>
      </c>
      <c r="B71" s="157">
        <v>13</v>
      </c>
      <c r="C71" s="157">
        <v>0</v>
      </c>
      <c r="D71" s="157">
        <v>13</v>
      </c>
      <c r="E71" s="157">
        <v>790</v>
      </c>
      <c r="F71" s="157">
        <v>0</v>
      </c>
      <c r="G71" s="157">
        <v>10</v>
      </c>
      <c r="H71" s="157">
        <v>0</v>
      </c>
      <c r="I71" s="157">
        <v>0</v>
      </c>
      <c r="J71" s="157">
        <v>0</v>
      </c>
      <c r="K71" s="157">
        <v>0</v>
      </c>
      <c r="L71" s="157">
        <v>10</v>
      </c>
      <c r="M71" s="157">
        <v>0</v>
      </c>
      <c r="N71" s="16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</row>
    <row r="72" spans="1:30" ht="20.149999999999999" customHeight="1">
      <c r="A72" s="49" t="s">
        <v>19</v>
      </c>
      <c r="B72" s="157">
        <v>21</v>
      </c>
      <c r="C72" s="157">
        <v>6</v>
      </c>
      <c r="D72" s="157">
        <v>27</v>
      </c>
      <c r="E72" s="157">
        <v>1005</v>
      </c>
      <c r="F72" s="157">
        <v>1350</v>
      </c>
      <c r="G72" s="157">
        <v>29</v>
      </c>
      <c r="H72" s="157">
        <v>0</v>
      </c>
      <c r="I72" s="157">
        <v>4</v>
      </c>
      <c r="J72" s="157">
        <v>25</v>
      </c>
      <c r="K72" s="157">
        <v>0</v>
      </c>
      <c r="L72" s="157">
        <v>0</v>
      </c>
      <c r="M72" s="157">
        <v>2</v>
      </c>
      <c r="N72" s="16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</row>
    <row r="73" spans="1:30" ht="20.149999999999999" customHeight="1">
      <c r="A73" s="49" t="s">
        <v>20</v>
      </c>
      <c r="B73" s="217">
        <v>0</v>
      </c>
      <c r="C73" s="217">
        <v>0</v>
      </c>
      <c r="D73" s="217">
        <v>0</v>
      </c>
      <c r="E73" s="217">
        <v>0</v>
      </c>
      <c r="F73" s="217">
        <v>0</v>
      </c>
      <c r="G73" s="217">
        <v>0</v>
      </c>
      <c r="H73" s="217">
        <v>0</v>
      </c>
      <c r="I73" s="217">
        <v>0</v>
      </c>
      <c r="J73" s="217">
        <v>0</v>
      </c>
      <c r="K73" s="217">
        <v>0</v>
      </c>
      <c r="L73" s="217">
        <v>0</v>
      </c>
      <c r="M73" s="217">
        <v>0</v>
      </c>
      <c r="N73" s="16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</row>
    <row r="74" spans="1:30" ht="20.149999999999999" customHeight="1">
      <c r="A74" s="49" t="s">
        <v>21</v>
      </c>
      <c r="B74" s="217">
        <v>0</v>
      </c>
      <c r="C74" s="217">
        <v>0</v>
      </c>
      <c r="D74" s="217">
        <v>0</v>
      </c>
      <c r="E74" s="217">
        <v>0</v>
      </c>
      <c r="F74" s="217">
        <v>0</v>
      </c>
      <c r="G74" s="217">
        <v>0</v>
      </c>
      <c r="H74" s="217">
        <v>0</v>
      </c>
      <c r="I74" s="217">
        <v>0</v>
      </c>
      <c r="J74" s="217">
        <v>0</v>
      </c>
      <c r="K74" s="217">
        <v>0</v>
      </c>
      <c r="L74" s="217">
        <v>0</v>
      </c>
      <c r="M74" s="217">
        <v>0</v>
      </c>
      <c r="N74" s="16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</row>
    <row r="75" spans="1:30" ht="20.149999999999999" customHeight="1">
      <c r="A75" s="51" t="s">
        <v>22</v>
      </c>
      <c r="B75" s="138">
        <f>SUM(B71:B74)</f>
        <v>34</v>
      </c>
      <c r="C75" s="138">
        <f>SUM(C71:C74)</f>
        <v>6</v>
      </c>
      <c r="D75" s="138">
        <f>SUM(D71:D74)</f>
        <v>40</v>
      </c>
      <c r="E75" s="246"/>
      <c r="F75" s="246"/>
      <c r="G75" s="138">
        <f>SUM(G71:G74)</f>
        <v>39</v>
      </c>
      <c r="H75" s="138">
        <f>SUM(H71:H74)</f>
        <v>0</v>
      </c>
      <c r="I75" s="138">
        <f>SUM(I71:I74)</f>
        <v>4</v>
      </c>
      <c r="J75" s="138">
        <f t="shared" ref="J75:M75" si="30">SUM(J71:J74)</f>
        <v>25</v>
      </c>
      <c r="K75" s="138">
        <f t="shared" si="30"/>
        <v>0</v>
      </c>
      <c r="L75" s="138">
        <f t="shared" si="30"/>
        <v>10</v>
      </c>
      <c r="M75" s="138">
        <f t="shared" si="30"/>
        <v>2</v>
      </c>
      <c r="N75" s="168"/>
      <c r="O75" s="158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</row>
    <row r="76" spans="1:30" ht="20.149999999999999" customHeight="1">
      <c r="A76" s="78"/>
      <c r="B76" s="207"/>
      <c r="C76" s="197"/>
      <c r="D76" s="198"/>
      <c r="E76" s="161"/>
      <c r="F76" s="161"/>
      <c r="G76" s="207"/>
      <c r="H76" s="198"/>
      <c r="I76" s="207"/>
      <c r="J76" s="197"/>
      <c r="K76" s="197"/>
      <c r="L76" s="197"/>
      <c r="M76" s="198"/>
      <c r="N76" s="16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</row>
    <row r="77" spans="1:30" s="23" customFormat="1" ht="20.149999999999999" customHeight="1">
      <c r="A77" s="32" t="s">
        <v>40</v>
      </c>
      <c r="B77" s="143"/>
      <c r="C77" s="144"/>
      <c r="D77" s="145"/>
      <c r="E77" s="143"/>
      <c r="F77" s="145"/>
      <c r="G77" s="143"/>
      <c r="H77" s="145"/>
      <c r="I77" s="143"/>
      <c r="J77" s="144"/>
      <c r="K77" s="144"/>
      <c r="L77" s="144"/>
      <c r="M77" s="145"/>
      <c r="N77" s="168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D77" s="2"/>
    </row>
    <row r="78" spans="1:30" ht="20.149999999999999" customHeight="1">
      <c r="A78" s="49" t="s">
        <v>18</v>
      </c>
      <c r="B78" s="157">
        <v>86</v>
      </c>
      <c r="C78" s="157">
        <v>3</v>
      </c>
      <c r="D78" s="157">
        <v>89</v>
      </c>
      <c r="E78" s="157">
        <v>610</v>
      </c>
      <c r="F78" s="157">
        <v>1500</v>
      </c>
      <c r="G78" s="157">
        <v>57</v>
      </c>
      <c r="H78" s="157">
        <v>0</v>
      </c>
      <c r="I78" s="157">
        <v>7</v>
      </c>
      <c r="J78" s="157">
        <v>24</v>
      </c>
      <c r="K78" s="157">
        <v>0</v>
      </c>
      <c r="L78" s="157">
        <v>26</v>
      </c>
      <c r="M78" s="157">
        <v>9</v>
      </c>
      <c r="N78" s="16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</row>
    <row r="79" spans="1:30" ht="20.149999999999999" customHeight="1">
      <c r="A79" s="49" t="s">
        <v>19</v>
      </c>
      <c r="B79" s="157">
        <v>0</v>
      </c>
      <c r="C79" s="157">
        <v>0</v>
      </c>
      <c r="D79" s="157">
        <v>0</v>
      </c>
      <c r="E79" s="157">
        <v>0</v>
      </c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57">
        <v>0</v>
      </c>
      <c r="L79" s="157">
        <v>0</v>
      </c>
      <c r="M79" s="157">
        <v>0</v>
      </c>
      <c r="N79" s="16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</row>
    <row r="80" spans="1:30" ht="20.149999999999999" customHeight="1">
      <c r="A80" s="49" t="s">
        <v>20</v>
      </c>
      <c r="B80" s="217">
        <v>39</v>
      </c>
      <c r="C80" s="217">
        <v>0</v>
      </c>
      <c r="D80" s="217">
        <v>39</v>
      </c>
      <c r="E80" s="217">
        <v>751</v>
      </c>
      <c r="F80" s="217">
        <v>0</v>
      </c>
      <c r="G80" s="217">
        <v>29</v>
      </c>
      <c r="H80" s="217">
        <v>9</v>
      </c>
      <c r="I80" s="217">
        <v>2</v>
      </c>
      <c r="J80" s="217">
        <v>8</v>
      </c>
      <c r="K80" s="217">
        <v>0</v>
      </c>
      <c r="L80" s="217">
        <v>19</v>
      </c>
      <c r="M80" s="217">
        <v>4</v>
      </c>
      <c r="N80" s="16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</row>
    <row r="81" spans="1:30" ht="20.149999999999999" customHeight="1">
      <c r="A81" s="49" t="s">
        <v>21</v>
      </c>
      <c r="B81" s="217">
        <v>31</v>
      </c>
      <c r="C81" s="217">
        <v>2</v>
      </c>
      <c r="D81" s="217">
        <v>33</v>
      </c>
      <c r="E81" s="217">
        <v>545</v>
      </c>
      <c r="F81" s="217">
        <v>1000</v>
      </c>
      <c r="G81" s="217">
        <v>19</v>
      </c>
      <c r="H81" s="217">
        <v>0</v>
      </c>
      <c r="I81" s="217">
        <v>0</v>
      </c>
      <c r="J81" s="217">
        <v>0</v>
      </c>
      <c r="K81" s="217">
        <v>0</v>
      </c>
      <c r="L81" s="217">
        <v>19</v>
      </c>
      <c r="M81" s="217">
        <v>3</v>
      </c>
      <c r="N81" s="16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</row>
    <row r="82" spans="1:30" ht="20.149999999999999" customHeight="1">
      <c r="A82" s="51" t="s">
        <v>22</v>
      </c>
      <c r="B82" s="138">
        <f>SUM(B78:B81)</f>
        <v>156</v>
      </c>
      <c r="C82" s="138">
        <f>SUM(C78:C81)</f>
        <v>5</v>
      </c>
      <c r="D82" s="138">
        <f>SUM(D78:D81)</f>
        <v>161</v>
      </c>
      <c r="E82" s="246"/>
      <c r="F82" s="246"/>
      <c r="G82" s="138">
        <f>SUM(G78:G81)</f>
        <v>105</v>
      </c>
      <c r="H82" s="138">
        <f>SUM(H78:H81)</f>
        <v>9</v>
      </c>
      <c r="I82" s="138">
        <f>SUM(I78:I81)</f>
        <v>9</v>
      </c>
      <c r="J82" s="138">
        <f t="shared" ref="J82:M82" si="31">SUM(J78:J81)</f>
        <v>32</v>
      </c>
      <c r="K82" s="138">
        <f t="shared" si="31"/>
        <v>0</v>
      </c>
      <c r="L82" s="138">
        <f t="shared" si="31"/>
        <v>64</v>
      </c>
      <c r="M82" s="138">
        <f t="shared" si="31"/>
        <v>16</v>
      </c>
      <c r="N82" s="16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</row>
    <row r="83" spans="1:30" ht="20.149999999999999" customHeight="1">
      <c r="A83" s="78"/>
      <c r="B83" s="207"/>
      <c r="C83" s="197"/>
      <c r="D83" s="198"/>
      <c r="E83" s="161"/>
      <c r="F83" s="161"/>
      <c r="G83" s="207"/>
      <c r="H83" s="198"/>
      <c r="I83" s="207"/>
      <c r="J83" s="197"/>
      <c r="K83" s="197"/>
      <c r="L83" s="197"/>
      <c r="M83" s="198"/>
      <c r="N83" s="16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</row>
    <row r="84" spans="1:30" s="23" customFormat="1" ht="20.149999999999999" customHeight="1">
      <c r="A84" s="32" t="s">
        <v>237</v>
      </c>
      <c r="B84" s="143"/>
      <c r="C84" s="144"/>
      <c r="D84" s="145"/>
      <c r="E84" s="143"/>
      <c r="F84" s="145"/>
      <c r="G84" s="143"/>
      <c r="H84" s="145"/>
      <c r="I84" s="143"/>
      <c r="J84" s="144"/>
      <c r="K84" s="144"/>
      <c r="L84" s="144"/>
      <c r="M84" s="145"/>
      <c r="N84" s="168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D84" s="2"/>
    </row>
    <row r="85" spans="1:30" ht="20.149999999999999" customHeight="1">
      <c r="A85" s="49" t="s">
        <v>18</v>
      </c>
      <c r="B85" s="157">
        <v>3</v>
      </c>
      <c r="C85" s="157">
        <v>0</v>
      </c>
      <c r="D85" s="157">
        <v>3</v>
      </c>
      <c r="E85" s="157">
        <v>600</v>
      </c>
      <c r="F85" s="157">
        <v>0</v>
      </c>
      <c r="G85" s="157">
        <v>2</v>
      </c>
      <c r="H85" s="157">
        <v>0</v>
      </c>
      <c r="I85" s="157">
        <v>0</v>
      </c>
      <c r="J85" s="157">
        <v>2</v>
      </c>
      <c r="K85" s="157">
        <v>0</v>
      </c>
      <c r="L85" s="157">
        <v>0</v>
      </c>
      <c r="M85" s="157"/>
      <c r="N85" s="16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</row>
    <row r="86" spans="1:30" ht="20.149999999999999" customHeight="1">
      <c r="A86" s="49" t="s">
        <v>19</v>
      </c>
      <c r="B86" s="157">
        <v>0</v>
      </c>
      <c r="C86" s="157">
        <v>0</v>
      </c>
      <c r="D86" s="157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57">
        <v>0</v>
      </c>
      <c r="L86" s="157">
        <v>0</v>
      </c>
      <c r="M86" s="157"/>
      <c r="N86" s="16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</row>
    <row r="87" spans="1:30" ht="20.149999999999999" customHeight="1">
      <c r="A87" s="49" t="s">
        <v>20</v>
      </c>
      <c r="B87" s="217">
        <v>0</v>
      </c>
      <c r="C87" s="217">
        <v>0</v>
      </c>
      <c r="D87" s="217">
        <v>0</v>
      </c>
      <c r="E87" s="217">
        <v>0</v>
      </c>
      <c r="F87" s="217">
        <v>0</v>
      </c>
      <c r="G87" s="217">
        <v>0</v>
      </c>
      <c r="H87" s="217">
        <v>0</v>
      </c>
      <c r="I87" s="217">
        <v>0</v>
      </c>
      <c r="J87" s="217">
        <v>0</v>
      </c>
      <c r="K87" s="217">
        <v>0</v>
      </c>
      <c r="L87" s="217">
        <v>0</v>
      </c>
      <c r="M87" s="217"/>
      <c r="N87" s="16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</row>
    <row r="88" spans="1:30" ht="20.149999999999999" customHeight="1">
      <c r="A88" s="49" t="s">
        <v>21</v>
      </c>
      <c r="B88" s="217">
        <v>0</v>
      </c>
      <c r="C88" s="217">
        <v>0</v>
      </c>
      <c r="D88" s="217">
        <v>0</v>
      </c>
      <c r="E88" s="217">
        <v>0</v>
      </c>
      <c r="F88" s="217">
        <v>0</v>
      </c>
      <c r="G88" s="217">
        <v>0</v>
      </c>
      <c r="H88" s="217">
        <v>0</v>
      </c>
      <c r="I88" s="217">
        <v>0</v>
      </c>
      <c r="J88" s="217">
        <v>0</v>
      </c>
      <c r="K88" s="217">
        <v>0</v>
      </c>
      <c r="L88" s="217">
        <v>0</v>
      </c>
      <c r="M88" s="217"/>
      <c r="N88" s="16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</row>
    <row r="89" spans="1:30" ht="20.149999999999999" customHeight="1">
      <c r="A89" s="51" t="s">
        <v>22</v>
      </c>
      <c r="B89" s="138">
        <f>SUM(B85:B88)</f>
        <v>3</v>
      </c>
      <c r="C89" s="138">
        <f>SUM(C85:C88)</f>
        <v>0</v>
      </c>
      <c r="D89" s="138">
        <f>SUM(D85:D88)</f>
        <v>3</v>
      </c>
      <c r="E89" s="246"/>
      <c r="F89" s="246"/>
      <c r="G89" s="138">
        <f>SUM(G85:G88)</f>
        <v>2</v>
      </c>
      <c r="H89" s="138">
        <f>SUM(H85:H88)</f>
        <v>0</v>
      </c>
      <c r="I89" s="138">
        <f>SUM(I85:I88)</f>
        <v>0</v>
      </c>
      <c r="J89" s="138">
        <f t="shared" ref="J89:M89" si="32">SUM(J85:J88)</f>
        <v>2</v>
      </c>
      <c r="K89" s="138">
        <f t="shared" si="32"/>
        <v>0</v>
      </c>
      <c r="L89" s="138">
        <f t="shared" si="32"/>
        <v>0</v>
      </c>
      <c r="M89" s="138">
        <f t="shared" si="32"/>
        <v>0</v>
      </c>
      <c r="N89" s="16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</row>
    <row r="90" spans="1:30" ht="20.149999999999999" customHeight="1"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</row>
    <row r="91" spans="1:30" s="23" customFormat="1" ht="20.149999999999999" customHeight="1">
      <c r="A91" s="32" t="s">
        <v>238</v>
      </c>
      <c r="B91" s="143"/>
      <c r="C91" s="144"/>
      <c r="D91" s="145"/>
      <c r="E91" s="143"/>
      <c r="F91" s="145"/>
      <c r="G91" s="143"/>
      <c r="H91" s="145"/>
      <c r="I91" s="143"/>
      <c r="J91" s="144"/>
      <c r="K91" s="144"/>
      <c r="L91" s="144"/>
      <c r="M91" s="145"/>
      <c r="N91" s="168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D91" s="2"/>
    </row>
    <row r="92" spans="1:30" ht="20.149999999999999" customHeight="1">
      <c r="A92" s="49" t="s">
        <v>18</v>
      </c>
      <c r="B92" s="159">
        <f>SUM(B8+B15+B22+B29+B36+B43+B50+B57+B64+B71+B78+B85)</f>
        <v>1815</v>
      </c>
      <c r="C92" s="159">
        <f t="shared" ref="C92:D92" si="33">SUM(C8+C15+C22+C29+C36+C43+C50+C57+C64+C71+C78+C85)</f>
        <v>243</v>
      </c>
      <c r="D92" s="159">
        <f t="shared" si="33"/>
        <v>2058</v>
      </c>
      <c r="E92" s="246"/>
      <c r="F92" s="246"/>
      <c r="G92" s="159">
        <f t="shared" ref="G92:M92" si="34">SUM(G8+G15+G22+G29+G36+G43+G50+G57+G64+G71+G78+G85)</f>
        <v>2461</v>
      </c>
      <c r="H92" s="159">
        <f t="shared" si="34"/>
        <v>0</v>
      </c>
      <c r="I92" s="159">
        <f t="shared" si="34"/>
        <v>116</v>
      </c>
      <c r="J92" s="159">
        <f t="shared" si="34"/>
        <v>746</v>
      </c>
      <c r="K92" s="159">
        <f t="shared" si="34"/>
        <v>2</v>
      </c>
      <c r="L92" s="159">
        <f t="shared" si="34"/>
        <v>1597</v>
      </c>
      <c r="M92" s="159">
        <f t="shared" si="34"/>
        <v>294</v>
      </c>
      <c r="N92" s="16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</row>
    <row r="93" spans="1:30" ht="20.149999999999999" customHeight="1">
      <c r="A93" s="49" t="s">
        <v>19</v>
      </c>
      <c r="B93" s="159">
        <f t="shared" ref="B93:B95" si="35">SUM(B9+B16+B23+B30+B37+B44+B51+B58+B65+B72+B79+B86)</f>
        <v>694</v>
      </c>
      <c r="C93" s="159">
        <f t="shared" ref="C93:D93" si="36">SUM(C9+C16+C23+C30+C37+C44+C51+C58+C65+C72+C79+C86)</f>
        <v>258</v>
      </c>
      <c r="D93" s="159">
        <f t="shared" si="36"/>
        <v>952</v>
      </c>
      <c r="E93" s="246"/>
      <c r="F93" s="246"/>
      <c r="G93" s="159">
        <f t="shared" ref="G93:M93" si="37">SUM(G9+G16+G23+G30+G37+G44+G51+G58+G65+G72+G79+G86)</f>
        <v>1880</v>
      </c>
      <c r="H93" s="159">
        <f t="shared" si="37"/>
        <v>0</v>
      </c>
      <c r="I93" s="159">
        <f t="shared" si="37"/>
        <v>119</v>
      </c>
      <c r="J93" s="159">
        <f t="shared" si="37"/>
        <v>1051</v>
      </c>
      <c r="K93" s="159">
        <f t="shared" si="37"/>
        <v>7</v>
      </c>
      <c r="L93" s="159">
        <f t="shared" si="37"/>
        <v>703</v>
      </c>
      <c r="M93" s="159">
        <f t="shared" si="37"/>
        <v>170</v>
      </c>
      <c r="N93" s="16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</row>
    <row r="94" spans="1:30" ht="20.149999999999999" customHeight="1">
      <c r="A94" s="49" t="s">
        <v>20</v>
      </c>
      <c r="B94" s="159">
        <f t="shared" si="35"/>
        <v>6278</v>
      </c>
      <c r="C94" s="159">
        <f t="shared" ref="C94:D94" si="38">SUM(C10+C17+C24+C31+C38+C45+C52+C59+C66+C73+C80+C87)</f>
        <v>1445</v>
      </c>
      <c r="D94" s="159">
        <f t="shared" si="38"/>
        <v>7723</v>
      </c>
      <c r="E94" s="246"/>
      <c r="F94" s="246"/>
      <c r="G94" s="159">
        <f t="shared" ref="G94:M94" si="39">SUM(G10+G17+G24+G31+G38+G45+G52+G59+G66+G73+G80+G87)</f>
        <v>17029</v>
      </c>
      <c r="H94" s="159">
        <f t="shared" si="39"/>
        <v>5109</v>
      </c>
      <c r="I94" s="159">
        <f t="shared" si="39"/>
        <v>2</v>
      </c>
      <c r="J94" s="159">
        <f t="shared" si="39"/>
        <v>3581</v>
      </c>
      <c r="K94" s="159">
        <f t="shared" si="39"/>
        <v>0</v>
      </c>
      <c r="L94" s="159">
        <f t="shared" si="39"/>
        <v>13446</v>
      </c>
      <c r="M94" s="159">
        <f t="shared" si="39"/>
        <v>988</v>
      </c>
      <c r="N94" s="16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</row>
    <row r="95" spans="1:30" ht="20.149999999999999" customHeight="1">
      <c r="A95" s="49" t="s">
        <v>21</v>
      </c>
      <c r="B95" s="159">
        <f t="shared" si="35"/>
        <v>1131</v>
      </c>
      <c r="C95" s="159">
        <f t="shared" ref="C95:D95" si="40">SUM(C11+C18+C25+C32+C39+C46+C53+C60+C67+C74+C81+C88)</f>
        <v>53</v>
      </c>
      <c r="D95" s="159">
        <f t="shared" si="40"/>
        <v>1184</v>
      </c>
      <c r="E95" s="246"/>
      <c r="F95" s="246"/>
      <c r="G95" s="159">
        <f t="shared" ref="G95:M95" si="41">SUM(G11+G18+G25+G32+G39+G46+G53+G60+G67+G74+G81+G88)</f>
        <v>1054</v>
      </c>
      <c r="H95" s="159">
        <f t="shared" si="41"/>
        <v>0</v>
      </c>
      <c r="I95" s="159">
        <f t="shared" si="41"/>
        <v>28</v>
      </c>
      <c r="J95" s="159">
        <f t="shared" si="41"/>
        <v>255</v>
      </c>
      <c r="K95" s="159">
        <f t="shared" si="41"/>
        <v>0</v>
      </c>
      <c r="L95" s="159">
        <f t="shared" si="41"/>
        <v>771</v>
      </c>
      <c r="M95" s="159">
        <f t="shared" si="41"/>
        <v>143</v>
      </c>
      <c r="N95" s="16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</row>
    <row r="96" spans="1:30" ht="20.149999999999999" customHeight="1">
      <c r="A96" s="51" t="s">
        <v>22</v>
      </c>
      <c r="B96" s="138">
        <f t="shared" ref="B96:D96" si="42">SUM(B92:B95)</f>
        <v>9918</v>
      </c>
      <c r="C96" s="138">
        <f t="shared" si="42"/>
        <v>1999</v>
      </c>
      <c r="D96" s="138">
        <f t="shared" si="42"/>
        <v>11917</v>
      </c>
      <c r="E96" s="246"/>
      <c r="F96" s="246"/>
      <c r="G96" s="138">
        <f>SUM(G92:G95)</f>
        <v>22424</v>
      </c>
      <c r="H96" s="138">
        <f>SUM(H92:H95)</f>
        <v>5109</v>
      </c>
      <c r="I96" s="138">
        <f>SUM(I92:I95)</f>
        <v>265</v>
      </c>
      <c r="J96" s="138">
        <f t="shared" ref="J96:M96" si="43">SUM(J92:J95)</f>
        <v>5633</v>
      </c>
      <c r="K96" s="138">
        <f t="shared" si="43"/>
        <v>9</v>
      </c>
      <c r="L96" s="138">
        <f t="shared" si="43"/>
        <v>16517</v>
      </c>
      <c r="M96" s="138">
        <f t="shared" si="43"/>
        <v>1595</v>
      </c>
      <c r="N96" s="168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8"/>
      <c r="AA96" s="158"/>
      <c r="AB96" s="158"/>
    </row>
    <row r="97" spans="1:28" ht="20.149999999999999" customHeight="1">
      <c r="B97" s="173"/>
      <c r="C97" s="173"/>
      <c r="D97" s="173"/>
      <c r="E97" s="161"/>
      <c r="F97" s="161"/>
      <c r="G97" s="173"/>
      <c r="H97" s="173"/>
      <c r="I97" s="173"/>
      <c r="J97" s="173"/>
      <c r="K97" s="173"/>
      <c r="L97" s="173"/>
      <c r="M97" s="173"/>
      <c r="N97" s="168"/>
      <c r="O97" s="158"/>
      <c r="P97" s="158"/>
      <c r="Q97" s="158"/>
      <c r="R97" s="158"/>
      <c r="S97" s="158"/>
      <c r="T97" s="158"/>
      <c r="U97" s="158"/>
      <c r="V97" s="158"/>
      <c r="W97" s="158"/>
      <c r="X97" s="158"/>
      <c r="Y97" s="158"/>
      <c r="Z97" s="158"/>
      <c r="AA97" s="158"/>
      <c r="AB97" s="158"/>
    </row>
    <row r="98" spans="1:28" ht="20.149999999999999" customHeight="1">
      <c r="A98" s="91"/>
      <c r="B98" s="167"/>
      <c r="C98" s="167"/>
      <c r="D98" s="167"/>
      <c r="E98" s="166"/>
      <c r="F98" s="166"/>
      <c r="G98" s="167"/>
      <c r="H98" s="166"/>
      <c r="I98" s="167"/>
      <c r="J98" s="167"/>
      <c r="K98" s="167"/>
      <c r="L98" s="167"/>
      <c r="M98" s="166"/>
      <c r="N98" s="168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58"/>
      <c r="Z98" s="158"/>
      <c r="AA98" s="158"/>
      <c r="AB98" s="158"/>
    </row>
    <row r="99" spans="1:28" ht="20.149999999999999" customHeight="1"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8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Z99" s="158"/>
      <c r="AA99" s="158"/>
      <c r="AB99" s="158"/>
    </row>
    <row r="100" spans="1:28" ht="20.149999999999999" customHeight="1"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8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Z100" s="158"/>
      <c r="AA100" s="158"/>
      <c r="AB100" s="158"/>
    </row>
    <row r="101" spans="1:28" ht="20.149999999999999" customHeight="1"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  <c r="N101" s="16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8"/>
    </row>
    <row r="102" spans="1:28" ht="20.149999999999999" customHeight="1"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8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58"/>
      <c r="Z102" s="158"/>
      <c r="AA102" s="158"/>
      <c r="AB102" s="158"/>
    </row>
    <row r="103" spans="1:28" ht="20.149999999999999" customHeight="1"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8"/>
      <c r="O103" s="158"/>
      <c r="P103" s="158"/>
      <c r="Q103" s="158"/>
      <c r="R103" s="158"/>
      <c r="S103" s="158"/>
      <c r="T103" s="158"/>
      <c r="U103" s="158"/>
      <c r="V103" s="158"/>
      <c r="W103" s="158"/>
      <c r="X103" s="158"/>
      <c r="Y103" s="158"/>
      <c r="Z103" s="158"/>
      <c r="AA103" s="158"/>
      <c r="AB103" s="158"/>
    </row>
    <row r="104" spans="1:28" ht="20.149999999999999" customHeight="1"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58"/>
      <c r="N104" s="168"/>
      <c r="O104" s="158"/>
      <c r="P104" s="158"/>
      <c r="Q104" s="158"/>
      <c r="R104" s="158"/>
      <c r="S104" s="158"/>
      <c r="T104" s="158"/>
      <c r="U104" s="158"/>
      <c r="V104" s="158"/>
      <c r="W104" s="158"/>
      <c r="X104" s="158"/>
      <c r="Y104" s="158"/>
      <c r="Z104" s="158"/>
      <c r="AA104" s="158"/>
      <c r="AB104" s="158"/>
    </row>
    <row r="105" spans="1:28" ht="20.149999999999999" customHeight="1"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58"/>
      <c r="N105" s="168"/>
      <c r="O105" s="158"/>
      <c r="P105" s="158"/>
      <c r="Q105" s="158"/>
      <c r="R105" s="158"/>
      <c r="S105" s="158"/>
      <c r="T105" s="158"/>
      <c r="U105" s="158"/>
      <c r="V105" s="158"/>
      <c r="W105" s="158"/>
      <c r="X105" s="158"/>
      <c r="Y105" s="158"/>
      <c r="Z105" s="158"/>
      <c r="AA105" s="158"/>
      <c r="AB105" s="158"/>
    </row>
    <row r="106" spans="1:28" ht="20.149999999999999" customHeight="1"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58"/>
      <c r="N106" s="168"/>
      <c r="O106" s="158"/>
      <c r="P106" s="158"/>
      <c r="Q106" s="158"/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</row>
    <row r="107" spans="1:28" ht="20.149999999999999" customHeight="1">
      <c r="B107" s="158"/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68"/>
      <c r="O107" s="158"/>
      <c r="P107" s="158"/>
      <c r="Q107" s="158"/>
      <c r="R107" s="158"/>
      <c r="S107" s="158"/>
      <c r="T107" s="158"/>
      <c r="U107" s="158"/>
      <c r="V107" s="158"/>
      <c r="W107" s="158"/>
      <c r="X107" s="158"/>
      <c r="Y107" s="158"/>
      <c r="Z107" s="158"/>
      <c r="AA107" s="158"/>
      <c r="AB107" s="158"/>
    </row>
    <row r="108" spans="1:28" ht="20.149999999999999" customHeight="1"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68"/>
      <c r="O108" s="158"/>
      <c r="P108" s="158"/>
      <c r="Q108" s="158"/>
      <c r="R108" s="158"/>
      <c r="S108" s="158"/>
      <c r="T108" s="158"/>
      <c r="U108" s="158"/>
      <c r="V108" s="158"/>
      <c r="W108" s="158"/>
      <c r="X108" s="158"/>
      <c r="Y108" s="158"/>
      <c r="Z108" s="158"/>
      <c r="AA108" s="158"/>
      <c r="AB108" s="158"/>
    </row>
    <row r="109" spans="1:28" ht="20.149999999999999" customHeight="1"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68"/>
      <c r="O109" s="158"/>
      <c r="P109" s="158"/>
      <c r="Q109" s="158"/>
      <c r="R109" s="158"/>
      <c r="S109" s="158"/>
      <c r="T109" s="158"/>
      <c r="U109" s="158"/>
      <c r="V109" s="158"/>
      <c r="W109" s="158"/>
      <c r="X109" s="158"/>
      <c r="Y109" s="158"/>
      <c r="Z109" s="158"/>
      <c r="AA109" s="158"/>
      <c r="AB109" s="158"/>
    </row>
    <row r="110" spans="1:28" ht="20.149999999999999" customHeight="1"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68"/>
      <c r="O110" s="158"/>
      <c r="P110" s="158"/>
      <c r="Q110" s="158"/>
      <c r="R110" s="158"/>
      <c r="S110" s="158"/>
      <c r="T110" s="158"/>
      <c r="U110" s="158"/>
      <c r="V110" s="158"/>
      <c r="W110" s="158"/>
      <c r="X110" s="158"/>
      <c r="Y110" s="158"/>
      <c r="Z110" s="158"/>
      <c r="AA110" s="158"/>
      <c r="AB110" s="158"/>
    </row>
    <row r="111" spans="1:28" ht="20.149999999999999" customHeight="1"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68"/>
      <c r="O111" s="158"/>
      <c r="P111" s="158"/>
      <c r="Q111" s="158"/>
      <c r="R111" s="158"/>
      <c r="S111" s="158"/>
      <c r="T111" s="158"/>
      <c r="U111" s="158"/>
      <c r="V111" s="158"/>
      <c r="W111" s="158"/>
      <c r="X111" s="158"/>
      <c r="Y111" s="158"/>
      <c r="Z111" s="158"/>
      <c r="AA111" s="158"/>
      <c r="AB111" s="158"/>
    </row>
    <row r="112" spans="1:28" ht="20.149999999999999" customHeight="1"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68"/>
      <c r="O112" s="158"/>
      <c r="P112" s="158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</row>
    <row r="113" spans="2:28" ht="20.149999999999999" customHeight="1"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68"/>
      <c r="O113" s="158"/>
      <c r="P113" s="158"/>
      <c r="Q113" s="158"/>
      <c r="R113" s="158"/>
      <c r="S113" s="158"/>
      <c r="T113" s="158"/>
      <c r="U113" s="158"/>
      <c r="V113" s="158"/>
      <c r="W113" s="158"/>
      <c r="X113" s="158"/>
      <c r="Y113" s="158"/>
      <c r="Z113" s="158"/>
      <c r="AA113" s="158"/>
      <c r="AB113" s="158"/>
    </row>
    <row r="114" spans="2:28" ht="20.149999999999999" customHeight="1"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68"/>
      <c r="O114" s="158"/>
      <c r="P114" s="158"/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  <c r="AA114" s="158"/>
      <c r="AB114" s="158"/>
    </row>
    <row r="115" spans="2:28" ht="20.149999999999999" customHeight="1"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6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8"/>
    </row>
    <row r="116" spans="2:28" ht="20.149999999999999" customHeight="1"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68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</row>
    <row r="117" spans="2:28" ht="20.149999999999999" customHeight="1"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68"/>
      <c r="O117" s="158"/>
      <c r="P117" s="158"/>
      <c r="Q117" s="158"/>
      <c r="R117" s="158"/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/>
    </row>
    <row r="118" spans="2:28" ht="20.149999999999999" customHeight="1"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68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8"/>
    </row>
    <row r="119" spans="2:28" ht="20.149999999999999" customHeight="1"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68"/>
      <c r="O119" s="158"/>
      <c r="P119" s="158"/>
      <c r="Q119" s="158"/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/>
    </row>
    <row r="120" spans="2:28" ht="20.149999999999999" customHeight="1">
      <c r="B120" s="158"/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68"/>
      <c r="O120" s="158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/>
    </row>
    <row r="121" spans="2:28" ht="20.149999999999999" customHeight="1"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68"/>
      <c r="O121" s="158"/>
      <c r="P121" s="158"/>
      <c r="Q121" s="158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58"/>
    </row>
    <row r="122" spans="2:28" ht="20.149999999999999" customHeight="1">
      <c r="B122" s="158"/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68"/>
      <c r="O122" s="158"/>
      <c r="P122" s="158"/>
      <c r="Q122" s="158"/>
      <c r="R122" s="158"/>
      <c r="S122" s="158"/>
      <c r="T122" s="158"/>
      <c r="U122" s="158"/>
      <c r="V122" s="158"/>
      <c r="W122" s="158"/>
      <c r="X122" s="158"/>
      <c r="Y122" s="158"/>
      <c r="Z122" s="158"/>
      <c r="AA122" s="158"/>
      <c r="AB122" s="158"/>
    </row>
    <row r="123" spans="2:28" ht="20.149999999999999" customHeight="1">
      <c r="B123" s="158"/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68"/>
      <c r="O123" s="158"/>
      <c r="P123" s="158"/>
      <c r="Q123" s="158"/>
      <c r="R123" s="158"/>
      <c r="S123" s="158"/>
      <c r="T123" s="158"/>
      <c r="U123" s="158"/>
      <c r="V123" s="158"/>
      <c r="W123" s="158"/>
      <c r="X123" s="158"/>
      <c r="Y123" s="158"/>
      <c r="Z123" s="158"/>
      <c r="AA123" s="158"/>
      <c r="AB123" s="158"/>
    </row>
    <row r="124" spans="2:28" ht="20.149999999999999" customHeight="1">
      <c r="B124" s="158"/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68"/>
      <c r="O124" s="158"/>
      <c r="P124" s="158"/>
      <c r="Q124" s="158"/>
      <c r="R124" s="158"/>
      <c r="S124" s="158"/>
      <c r="T124" s="158"/>
      <c r="U124" s="158"/>
      <c r="V124" s="158"/>
      <c r="W124" s="158"/>
      <c r="X124" s="158"/>
      <c r="Y124" s="158"/>
      <c r="Z124" s="158"/>
      <c r="AA124" s="158"/>
      <c r="AB124" s="158"/>
    </row>
    <row r="125" spans="2:28" ht="20.149999999999999" customHeight="1"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68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  <c r="AB125" s="158"/>
    </row>
    <row r="126" spans="2:28" ht="20.149999999999999" customHeight="1"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  <c r="N126" s="168"/>
      <c r="O126" s="158"/>
      <c r="P126" s="158"/>
      <c r="Q126" s="158"/>
      <c r="R126" s="158"/>
      <c r="S126" s="158"/>
      <c r="T126" s="158"/>
      <c r="U126" s="158"/>
      <c r="V126" s="158"/>
      <c r="W126" s="158"/>
      <c r="X126" s="158"/>
      <c r="Y126" s="158"/>
      <c r="Z126" s="158"/>
      <c r="AA126" s="158"/>
      <c r="AB126" s="158"/>
    </row>
    <row r="127" spans="2:28" ht="20.149999999999999" customHeight="1"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68"/>
      <c r="O127" s="158"/>
      <c r="P127" s="158"/>
      <c r="Q127" s="158"/>
      <c r="R127" s="158"/>
      <c r="S127" s="158"/>
      <c r="T127" s="158"/>
      <c r="U127" s="158"/>
      <c r="V127" s="158"/>
      <c r="W127" s="158"/>
      <c r="X127" s="158"/>
      <c r="Y127" s="158"/>
      <c r="Z127" s="158"/>
      <c r="AA127" s="158"/>
      <c r="AB127" s="158"/>
    </row>
    <row r="128" spans="2:28" ht="20.149999999999999" customHeight="1">
      <c r="B128" s="158"/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68"/>
      <c r="O128" s="158"/>
      <c r="P128" s="158"/>
      <c r="Q128" s="158"/>
      <c r="R128" s="158"/>
      <c r="S128" s="158"/>
      <c r="T128" s="158"/>
      <c r="U128" s="158"/>
      <c r="V128" s="158"/>
      <c r="W128" s="158"/>
      <c r="X128" s="158"/>
      <c r="Y128" s="158"/>
      <c r="Z128" s="158"/>
      <c r="AA128" s="158"/>
      <c r="AB128" s="158"/>
    </row>
    <row r="129" spans="2:28" ht="20.149999999999999" customHeight="1"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68"/>
      <c r="O129" s="158"/>
      <c r="P129" s="158"/>
      <c r="Q129" s="158"/>
      <c r="R129" s="158"/>
      <c r="S129" s="158"/>
      <c r="T129" s="158"/>
      <c r="U129" s="158"/>
      <c r="V129" s="158"/>
      <c r="W129" s="158"/>
      <c r="X129" s="158"/>
      <c r="Y129" s="158"/>
      <c r="Z129" s="158"/>
      <c r="AA129" s="158"/>
      <c r="AB129" s="158"/>
    </row>
    <row r="130" spans="2:28" ht="20.149999999999999" customHeight="1">
      <c r="B130" s="158"/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68"/>
      <c r="O130" s="158"/>
      <c r="P130" s="158"/>
      <c r="Q130" s="158"/>
      <c r="R130" s="158"/>
      <c r="S130" s="158"/>
      <c r="T130" s="158"/>
      <c r="U130" s="158"/>
      <c r="V130" s="158"/>
      <c r="W130" s="158"/>
      <c r="X130" s="158"/>
      <c r="Y130" s="158"/>
      <c r="Z130" s="158"/>
      <c r="AA130" s="158"/>
      <c r="AB130" s="158"/>
    </row>
    <row r="131" spans="2:28" ht="20.149999999999999" customHeight="1">
      <c r="B131" s="158"/>
      <c r="C131" s="158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  <c r="N131" s="168"/>
      <c r="O131" s="158"/>
      <c r="P131" s="158"/>
      <c r="Q131" s="158"/>
      <c r="R131" s="158"/>
      <c r="S131" s="158"/>
      <c r="T131" s="158"/>
      <c r="U131" s="158"/>
      <c r="V131" s="158"/>
      <c r="W131" s="158"/>
      <c r="X131" s="158"/>
      <c r="Y131" s="158"/>
      <c r="Z131" s="158"/>
      <c r="AA131" s="158"/>
      <c r="AB131" s="158"/>
    </row>
    <row r="132" spans="2:28" ht="20.149999999999999" customHeight="1"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68"/>
      <c r="O132" s="158"/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  <c r="AA132" s="158"/>
      <c r="AB132" s="158"/>
    </row>
    <row r="133" spans="2:28" ht="20.149999999999999" customHeight="1"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6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</row>
    <row r="134" spans="2:28" ht="20.149999999999999" customHeight="1">
      <c r="B134" s="158"/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68"/>
      <c r="O134" s="158"/>
      <c r="P134" s="158"/>
      <c r="Q134" s="158"/>
      <c r="R134" s="158"/>
      <c r="S134" s="158"/>
      <c r="T134" s="158"/>
      <c r="U134" s="158"/>
      <c r="V134" s="158"/>
      <c r="W134" s="158"/>
      <c r="X134" s="158"/>
      <c r="Y134" s="158"/>
      <c r="Z134" s="158"/>
      <c r="AA134" s="158"/>
      <c r="AB134" s="158"/>
    </row>
    <row r="135" spans="2:28" ht="20.149999999999999" customHeight="1">
      <c r="B135" s="158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  <c r="N135" s="168"/>
      <c r="O135" s="158"/>
      <c r="P135" s="158"/>
      <c r="Q135" s="158"/>
      <c r="R135" s="158"/>
      <c r="S135" s="158"/>
      <c r="T135" s="158"/>
      <c r="U135" s="158"/>
      <c r="V135" s="158"/>
      <c r="W135" s="158"/>
      <c r="X135" s="158"/>
      <c r="Y135" s="158"/>
      <c r="Z135" s="158"/>
      <c r="AA135" s="158"/>
      <c r="AB135" s="158"/>
    </row>
    <row r="136" spans="2:28" ht="20.149999999999999" customHeight="1"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8"/>
      <c r="M136" s="158"/>
      <c r="N136" s="168"/>
      <c r="O136" s="158"/>
      <c r="P136" s="158"/>
      <c r="Q136" s="158"/>
      <c r="R136" s="158"/>
      <c r="S136" s="158"/>
      <c r="T136" s="158"/>
      <c r="U136" s="158"/>
      <c r="V136" s="158"/>
      <c r="W136" s="158"/>
      <c r="X136" s="158"/>
      <c r="Y136" s="158"/>
      <c r="Z136" s="158"/>
      <c r="AA136" s="158"/>
      <c r="AB136" s="158"/>
    </row>
    <row r="137" spans="2:28" ht="20.149999999999999" customHeight="1"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8"/>
      <c r="M137" s="158"/>
      <c r="N137" s="168"/>
      <c r="O137" s="158"/>
      <c r="P137" s="158"/>
      <c r="Q137" s="158"/>
      <c r="R137" s="158"/>
      <c r="S137" s="158"/>
      <c r="T137" s="158"/>
      <c r="U137" s="158"/>
      <c r="V137" s="158"/>
      <c r="W137" s="158"/>
      <c r="X137" s="158"/>
      <c r="Y137" s="158"/>
      <c r="Z137" s="158"/>
      <c r="AA137" s="158"/>
      <c r="AB137" s="158"/>
    </row>
    <row r="138" spans="2:28" ht="20.149999999999999" customHeight="1">
      <c r="B138" s="158"/>
      <c r="C138" s="158"/>
      <c r="D138" s="158"/>
      <c r="E138" s="158"/>
      <c r="F138" s="158"/>
      <c r="G138" s="158"/>
      <c r="H138" s="158"/>
      <c r="I138" s="158"/>
      <c r="J138" s="158"/>
      <c r="K138" s="158"/>
      <c r="L138" s="158"/>
      <c r="M138" s="158"/>
      <c r="N138" s="168"/>
      <c r="O138" s="158"/>
      <c r="P138" s="158"/>
      <c r="Q138" s="158"/>
      <c r="R138" s="158"/>
      <c r="S138" s="158"/>
      <c r="T138" s="158"/>
      <c r="U138" s="158"/>
      <c r="V138" s="158"/>
      <c r="W138" s="158"/>
      <c r="X138" s="158"/>
      <c r="Y138" s="158"/>
      <c r="Z138" s="158"/>
      <c r="AA138" s="158"/>
      <c r="AB138" s="158"/>
    </row>
    <row r="139" spans="2:28" ht="20.149999999999999" customHeight="1">
      <c r="B139" s="158"/>
      <c r="C139" s="158"/>
      <c r="D139" s="158"/>
      <c r="E139" s="158"/>
      <c r="F139" s="158"/>
      <c r="G139" s="158"/>
      <c r="H139" s="158"/>
      <c r="I139" s="158"/>
      <c r="J139" s="158"/>
      <c r="K139" s="158"/>
      <c r="L139" s="158"/>
      <c r="M139" s="158"/>
      <c r="N139" s="168"/>
      <c r="O139" s="158"/>
      <c r="P139" s="158"/>
      <c r="Q139" s="158"/>
      <c r="R139" s="158"/>
      <c r="S139" s="158"/>
      <c r="T139" s="158"/>
      <c r="U139" s="158"/>
      <c r="V139" s="158"/>
      <c r="W139" s="158"/>
      <c r="X139" s="158"/>
      <c r="Y139" s="158"/>
      <c r="Z139" s="158"/>
      <c r="AA139" s="158"/>
      <c r="AB139" s="158"/>
    </row>
    <row r="140" spans="2:28" ht="20.149999999999999" customHeight="1"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68"/>
      <c r="O140" s="158"/>
      <c r="P140" s="158"/>
      <c r="Q140" s="158"/>
      <c r="R140" s="158"/>
      <c r="S140" s="158"/>
      <c r="T140" s="158"/>
      <c r="U140" s="158"/>
      <c r="V140" s="158"/>
      <c r="W140" s="158"/>
      <c r="X140" s="158"/>
      <c r="Y140" s="158"/>
      <c r="Z140" s="158"/>
      <c r="AA140" s="158"/>
      <c r="AB140" s="158"/>
    </row>
    <row r="141" spans="2:28" ht="20.149999999999999" customHeight="1">
      <c r="B141" s="158"/>
      <c r="C141" s="158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  <c r="N141" s="168"/>
      <c r="O141" s="158"/>
      <c r="P141" s="158"/>
      <c r="Q141" s="158"/>
      <c r="R141" s="158"/>
      <c r="S141" s="158"/>
      <c r="T141" s="158"/>
      <c r="U141" s="158"/>
      <c r="V141" s="158"/>
      <c r="W141" s="158"/>
      <c r="X141" s="158"/>
      <c r="Y141" s="158"/>
      <c r="Z141" s="158"/>
      <c r="AA141" s="158"/>
      <c r="AB141" s="158"/>
    </row>
    <row r="142" spans="2:28" ht="20.149999999999999" customHeight="1">
      <c r="B142" s="158"/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68"/>
      <c r="O142" s="158"/>
      <c r="P142" s="158"/>
      <c r="Q142" s="158"/>
      <c r="R142" s="158"/>
      <c r="S142" s="158"/>
      <c r="T142" s="158"/>
      <c r="U142" s="158"/>
      <c r="V142" s="158"/>
      <c r="W142" s="158"/>
      <c r="X142" s="158"/>
      <c r="Y142" s="158"/>
      <c r="Z142" s="158"/>
      <c r="AA142" s="158"/>
      <c r="AB142" s="158"/>
    </row>
    <row r="143" spans="2:28" ht="20.149999999999999" customHeight="1">
      <c r="B143" s="158"/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  <c r="N143" s="168"/>
      <c r="O143" s="158"/>
      <c r="P143" s="158"/>
      <c r="Q143" s="158"/>
      <c r="R143" s="158"/>
      <c r="S143" s="158"/>
      <c r="T143" s="158"/>
      <c r="U143" s="158"/>
      <c r="V143" s="158"/>
      <c r="W143" s="158"/>
      <c r="X143" s="158"/>
      <c r="Y143" s="158"/>
      <c r="Z143" s="158"/>
      <c r="AA143" s="158"/>
      <c r="AB143" s="158"/>
    </row>
    <row r="144" spans="2:28" ht="20.149999999999999" customHeight="1">
      <c r="B144" s="158"/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68"/>
      <c r="O144" s="158"/>
      <c r="P144" s="158"/>
      <c r="Q144" s="158"/>
      <c r="R144" s="158"/>
      <c r="S144" s="158"/>
      <c r="T144" s="158"/>
      <c r="U144" s="158"/>
      <c r="V144" s="158"/>
      <c r="W144" s="158"/>
      <c r="X144" s="158"/>
      <c r="Y144" s="158"/>
      <c r="Z144" s="158"/>
      <c r="AA144" s="158"/>
      <c r="AB144" s="158"/>
    </row>
    <row r="145" spans="2:28" ht="20.149999999999999" customHeight="1">
      <c r="B145" s="158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68"/>
      <c r="O145" s="158"/>
      <c r="P145" s="158"/>
      <c r="Q145" s="158"/>
      <c r="R145" s="158"/>
      <c r="S145" s="158"/>
      <c r="T145" s="158"/>
      <c r="U145" s="158"/>
      <c r="V145" s="158"/>
      <c r="W145" s="158"/>
      <c r="X145" s="158"/>
      <c r="Y145" s="158"/>
      <c r="Z145" s="158"/>
      <c r="AA145" s="158"/>
      <c r="AB145" s="158"/>
    </row>
    <row r="146" spans="2:28" ht="20.149999999999999" customHeight="1"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  <c r="N146" s="168"/>
      <c r="O146" s="158"/>
      <c r="P146" s="158"/>
      <c r="Q146" s="158"/>
      <c r="R146" s="158"/>
      <c r="S146" s="158"/>
      <c r="T146" s="158"/>
      <c r="U146" s="158"/>
      <c r="V146" s="158"/>
      <c r="W146" s="158"/>
      <c r="X146" s="158"/>
      <c r="Y146" s="158"/>
      <c r="Z146" s="158"/>
      <c r="AA146" s="158"/>
      <c r="AB146" s="158"/>
    </row>
    <row r="147" spans="2:28" ht="20.149999999999999" customHeight="1">
      <c r="B147" s="158"/>
      <c r="C147" s="158"/>
      <c r="D147" s="158"/>
      <c r="E147" s="158"/>
      <c r="F147" s="158"/>
      <c r="G147" s="158"/>
      <c r="H147" s="158"/>
      <c r="I147" s="158"/>
      <c r="J147" s="158"/>
      <c r="K147" s="158"/>
      <c r="L147" s="158"/>
      <c r="M147" s="158"/>
      <c r="N147" s="168"/>
      <c r="O147" s="158"/>
      <c r="P147" s="158"/>
      <c r="Q147" s="158"/>
      <c r="R147" s="158"/>
      <c r="S147" s="158"/>
      <c r="T147" s="158"/>
      <c r="U147" s="158"/>
      <c r="V147" s="158"/>
      <c r="W147" s="158"/>
      <c r="X147" s="158"/>
      <c r="Y147" s="158"/>
      <c r="Z147" s="158"/>
      <c r="AA147" s="158"/>
      <c r="AB147" s="158"/>
    </row>
    <row r="148" spans="2:28" ht="20.149999999999999" customHeight="1">
      <c r="B148" s="158"/>
      <c r="C148" s="158"/>
      <c r="D148" s="158"/>
      <c r="E148" s="158"/>
      <c r="F148" s="158"/>
      <c r="G148" s="158"/>
      <c r="H148" s="158"/>
      <c r="I148" s="158"/>
      <c r="J148" s="158"/>
      <c r="K148" s="158"/>
      <c r="L148" s="158"/>
      <c r="M148" s="158"/>
      <c r="N148" s="168"/>
      <c r="O148" s="158"/>
      <c r="P148" s="158"/>
      <c r="Q148" s="158"/>
      <c r="R148" s="158"/>
      <c r="S148" s="158"/>
      <c r="T148" s="158"/>
      <c r="U148" s="158"/>
      <c r="V148" s="158"/>
      <c r="W148" s="158"/>
      <c r="X148" s="158"/>
      <c r="Y148" s="158"/>
      <c r="Z148" s="158"/>
      <c r="AA148" s="158"/>
      <c r="AB148" s="158"/>
    </row>
    <row r="149" spans="2:28" ht="20.149999999999999" customHeight="1">
      <c r="B149" s="158"/>
      <c r="C149" s="158"/>
      <c r="D149" s="158"/>
      <c r="E149" s="158"/>
      <c r="F149" s="158"/>
      <c r="G149" s="158"/>
      <c r="H149" s="158"/>
      <c r="I149" s="158"/>
      <c r="J149" s="158"/>
      <c r="K149" s="158"/>
      <c r="L149" s="158"/>
      <c r="M149" s="158"/>
      <c r="N149" s="168"/>
      <c r="O149" s="158"/>
      <c r="P149" s="158"/>
      <c r="Q149" s="158"/>
      <c r="R149" s="158"/>
      <c r="S149" s="158"/>
      <c r="T149" s="158"/>
      <c r="U149" s="158"/>
      <c r="V149" s="158"/>
      <c r="W149" s="158"/>
      <c r="X149" s="158"/>
      <c r="Y149" s="158"/>
      <c r="Z149" s="158"/>
      <c r="AA149" s="158"/>
      <c r="AB149" s="158"/>
    </row>
    <row r="150" spans="2:28" ht="20.149999999999999" customHeight="1">
      <c r="B150" s="158"/>
      <c r="C150" s="158"/>
      <c r="D150" s="158"/>
      <c r="E150" s="158"/>
      <c r="F150" s="158"/>
      <c r="G150" s="158"/>
      <c r="H150" s="158"/>
      <c r="I150" s="158"/>
      <c r="J150" s="158"/>
      <c r="K150" s="158"/>
      <c r="L150" s="158"/>
      <c r="M150" s="158"/>
      <c r="N150" s="168"/>
      <c r="O150" s="158"/>
      <c r="P150" s="158"/>
      <c r="Q150" s="158"/>
      <c r="R150" s="158"/>
      <c r="S150" s="158"/>
      <c r="T150" s="158"/>
      <c r="U150" s="158"/>
      <c r="V150" s="158"/>
      <c r="W150" s="158"/>
      <c r="X150" s="158"/>
      <c r="Y150" s="158"/>
      <c r="Z150" s="158"/>
      <c r="AA150" s="158"/>
      <c r="AB150" s="158"/>
    </row>
    <row r="151" spans="2:28" ht="20.149999999999999" customHeight="1">
      <c r="B151" s="158"/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68"/>
      <c r="O151" s="158"/>
      <c r="P151" s="158"/>
      <c r="Q151" s="158"/>
      <c r="R151" s="158"/>
      <c r="S151" s="158"/>
      <c r="T151" s="158"/>
      <c r="U151" s="158"/>
      <c r="V151" s="158"/>
      <c r="W151" s="158"/>
      <c r="X151" s="158"/>
      <c r="Y151" s="158"/>
      <c r="Z151" s="158"/>
      <c r="AA151" s="158"/>
      <c r="AB151" s="158"/>
    </row>
    <row r="152" spans="2:28" ht="20.149999999999999" customHeight="1">
      <c r="B152" s="158"/>
      <c r="C152" s="158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  <c r="N152" s="168"/>
      <c r="O152" s="158"/>
      <c r="P152" s="158"/>
      <c r="Q152" s="158"/>
      <c r="R152" s="158"/>
      <c r="S152" s="158"/>
      <c r="T152" s="158"/>
      <c r="U152" s="158"/>
      <c r="V152" s="158"/>
      <c r="W152" s="158"/>
      <c r="X152" s="158"/>
      <c r="Y152" s="158"/>
      <c r="Z152" s="158"/>
      <c r="AA152" s="158"/>
      <c r="AB152" s="158"/>
    </row>
    <row r="153" spans="2:28" ht="20.149999999999999" customHeight="1">
      <c r="B153" s="158"/>
      <c r="C153" s="158"/>
      <c r="D153" s="158"/>
      <c r="E153" s="158"/>
      <c r="F153" s="158"/>
      <c r="G153" s="158"/>
      <c r="H153" s="158"/>
      <c r="I153" s="158"/>
      <c r="J153" s="158"/>
      <c r="K153" s="158"/>
      <c r="L153" s="158"/>
      <c r="M153" s="158"/>
      <c r="N153" s="168"/>
      <c r="O153" s="158"/>
      <c r="P153" s="158"/>
      <c r="Q153" s="158"/>
      <c r="R153" s="158"/>
      <c r="S153" s="158"/>
      <c r="T153" s="158"/>
      <c r="U153" s="158"/>
      <c r="V153" s="158"/>
      <c r="W153" s="158"/>
      <c r="X153" s="158"/>
      <c r="Y153" s="158"/>
      <c r="Z153" s="158"/>
      <c r="AA153" s="158"/>
      <c r="AB153" s="158"/>
    </row>
    <row r="154" spans="2:28" ht="20.149999999999999" customHeight="1">
      <c r="B154" s="158"/>
      <c r="C154" s="158"/>
      <c r="D154" s="158"/>
      <c r="E154" s="158"/>
      <c r="F154" s="158"/>
      <c r="G154" s="158"/>
      <c r="H154" s="158"/>
      <c r="I154" s="158"/>
      <c r="J154" s="158"/>
      <c r="K154" s="158"/>
      <c r="L154" s="158"/>
      <c r="M154" s="158"/>
      <c r="N154" s="168"/>
      <c r="O154" s="158"/>
      <c r="P154" s="158"/>
      <c r="Q154" s="158"/>
      <c r="R154" s="158"/>
      <c r="S154" s="158"/>
      <c r="T154" s="158"/>
      <c r="U154" s="158"/>
      <c r="V154" s="158"/>
      <c r="W154" s="158"/>
      <c r="X154" s="158"/>
      <c r="Y154" s="158"/>
      <c r="Z154" s="158"/>
      <c r="AA154" s="158"/>
      <c r="AB154" s="158"/>
    </row>
    <row r="155" spans="2:28" ht="20.149999999999999" customHeight="1">
      <c r="B155" s="158"/>
      <c r="C155" s="158"/>
      <c r="D155" s="158"/>
      <c r="E155" s="158"/>
      <c r="F155" s="158"/>
      <c r="G155" s="158"/>
      <c r="H155" s="158"/>
      <c r="I155" s="158"/>
      <c r="J155" s="158"/>
      <c r="K155" s="158"/>
      <c r="L155" s="158"/>
      <c r="M155" s="158"/>
      <c r="N155" s="168"/>
      <c r="O155" s="158"/>
      <c r="P155" s="158"/>
      <c r="Q155" s="158"/>
      <c r="R155" s="158"/>
      <c r="S155" s="158"/>
      <c r="T155" s="158"/>
      <c r="U155" s="158"/>
      <c r="V155" s="158"/>
      <c r="W155" s="158"/>
      <c r="X155" s="158"/>
      <c r="Y155" s="158"/>
      <c r="Z155" s="158"/>
      <c r="AA155" s="158"/>
      <c r="AB155" s="158"/>
    </row>
    <row r="156" spans="2:28" ht="20.149999999999999" customHeight="1"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  <c r="L156" s="158"/>
      <c r="M156" s="158"/>
      <c r="N156" s="168"/>
      <c r="O156" s="158"/>
      <c r="P156" s="158"/>
      <c r="Q156" s="158"/>
      <c r="R156" s="158"/>
      <c r="S156" s="158"/>
      <c r="T156" s="158"/>
      <c r="U156" s="158"/>
      <c r="V156" s="158"/>
      <c r="W156" s="158"/>
      <c r="X156" s="158"/>
      <c r="Y156" s="158"/>
      <c r="Z156" s="158"/>
      <c r="AA156" s="158"/>
      <c r="AB156" s="158"/>
    </row>
    <row r="157" spans="2:28" ht="20.149999999999999" customHeight="1">
      <c r="B157" s="158"/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68"/>
      <c r="O157" s="158"/>
      <c r="P157" s="158"/>
      <c r="Q157" s="158"/>
      <c r="R157" s="158"/>
      <c r="S157" s="158"/>
      <c r="T157" s="158"/>
      <c r="U157" s="158"/>
      <c r="V157" s="158"/>
      <c r="W157" s="158"/>
      <c r="X157" s="158"/>
      <c r="Y157" s="158"/>
      <c r="Z157" s="158"/>
      <c r="AA157" s="158"/>
      <c r="AB157" s="158"/>
    </row>
    <row r="158" spans="2:28" ht="20.149999999999999" customHeight="1">
      <c r="B158" s="158"/>
      <c r="C158" s="158"/>
      <c r="D158" s="158"/>
      <c r="E158" s="158"/>
      <c r="F158" s="158"/>
      <c r="G158" s="158"/>
      <c r="H158" s="158"/>
      <c r="I158" s="158"/>
      <c r="J158" s="158"/>
      <c r="K158" s="158"/>
      <c r="L158" s="158"/>
      <c r="M158" s="158"/>
      <c r="N158" s="168"/>
      <c r="O158" s="158"/>
      <c r="P158" s="158"/>
      <c r="Q158" s="158"/>
      <c r="R158" s="158"/>
      <c r="S158" s="158"/>
      <c r="T158" s="158"/>
      <c r="U158" s="158"/>
      <c r="V158" s="158"/>
      <c r="W158" s="158"/>
      <c r="X158" s="158"/>
      <c r="Y158" s="158"/>
      <c r="Z158" s="158"/>
      <c r="AA158" s="158"/>
      <c r="AB158" s="158"/>
    </row>
    <row r="159" spans="2:28" ht="20.149999999999999" customHeight="1">
      <c r="B159" s="158"/>
      <c r="C159" s="158"/>
      <c r="D159" s="158"/>
      <c r="E159" s="158"/>
      <c r="F159" s="158"/>
      <c r="G159" s="158"/>
      <c r="H159" s="158"/>
      <c r="I159" s="158"/>
      <c r="J159" s="158"/>
      <c r="K159" s="158"/>
      <c r="L159" s="158"/>
      <c r="M159" s="158"/>
      <c r="N159" s="168"/>
      <c r="O159" s="158"/>
      <c r="P159" s="158"/>
      <c r="Q159" s="158"/>
      <c r="R159" s="158"/>
      <c r="S159" s="158"/>
      <c r="T159" s="158"/>
      <c r="U159" s="158"/>
      <c r="V159" s="158"/>
      <c r="W159" s="158"/>
      <c r="X159" s="158"/>
      <c r="Y159" s="158"/>
      <c r="Z159" s="158"/>
      <c r="AA159" s="158"/>
      <c r="AB159" s="158"/>
    </row>
    <row r="160" spans="2:28" ht="20.149999999999999" customHeight="1">
      <c r="B160" s="158"/>
      <c r="C160" s="158"/>
      <c r="D160" s="158"/>
      <c r="E160" s="158"/>
      <c r="F160" s="158"/>
      <c r="G160" s="158"/>
      <c r="H160" s="158"/>
      <c r="I160" s="158"/>
      <c r="J160" s="158"/>
      <c r="K160" s="158"/>
      <c r="L160" s="158"/>
      <c r="M160" s="158"/>
      <c r="N160" s="168"/>
      <c r="O160" s="158"/>
      <c r="P160" s="158"/>
      <c r="Q160" s="158"/>
      <c r="R160" s="158"/>
      <c r="S160" s="158"/>
      <c r="T160" s="158"/>
      <c r="U160" s="158"/>
      <c r="V160" s="158"/>
      <c r="W160" s="158"/>
      <c r="X160" s="158"/>
      <c r="Y160" s="158"/>
      <c r="Z160" s="158"/>
      <c r="AA160" s="158"/>
      <c r="AB160" s="158"/>
    </row>
    <row r="161" spans="2:28" ht="20.149999999999999" customHeight="1">
      <c r="B161" s="158"/>
      <c r="C161" s="158"/>
      <c r="D161" s="158"/>
      <c r="E161" s="158"/>
      <c r="F161" s="158"/>
      <c r="G161" s="158"/>
      <c r="H161" s="158"/>
      <c r="I161" s="158"/>
      <c r="J161" s="158"/>
      <c r="K161" s="158"/>
      <c r="L161" s="158"/>
      <c r="M161" s="158"/>
      <c r="N161" s="168"/>
      <c r="O161" s="158"/>
      <c r="P161" s="158"/>
      <c r="Q161" s="158"/>
      <c r="R161" s="158"/>
      <c r="S161" s="158"/>
      <c r="T161" s="158"/>
      <c r="U161" s="158"/>
      <c r="V161" s="158"/>
      <c r="W161" s="158"/>
      <c r="X161" s="158"/>
      <c r="Y161" s="158"/>
      <c r="Z161" s="158"/>
      <c r="AA161" s="158"/>
      <c r="AB161" s="158"/>
    </row>
    <row r="162" spans="2:28" ht="20.149999999999999" customHeight="1">
      <c r="B162" s="158"/>
      <c r="C162" s="158"/>
      <c r="D162" s="158"/>
      <c r="E162" s="158"/>
      <c r="F162" s="158"/>
      <c r="G162" s="158"/>
      <c r="H162" s="158"/>
      <c r="I162" s="158"/>
      <c r="J162" s="158"/>
      <c r="K162" s="158"/>
      <c r="L162" s="158"/>
      <c r="M162" s="158"/>
      <c r="N162" s="168"/>
      <c r="O162" s="158"/>
      <c r="P162" s="158"/>
      <c r="Q162" s="158"/>
      <c r="R162" s="158"/>
      <c r="S162" s="158"/>
      <c r="T162" s="158"/>
      <c r="U162" s="158"/>
      <c r="V162" s="158"/>
      <c r="W162" s="158"/>
      <c r="X162" s="158"/>
      <c r="Y162" s="158"/>
      <c r="Z162" s="158"/>
      <c r="AA162" s="158"/>
      <c r="AB162" s="158"/>
    </row>
    <row r="163" spans="2:28" ht="20.149999999999999" customHeight="1">
      <c r="B163" s="158"/>
      <c r="C163" s="158"/>
      <c r="D163" s="158"/>
      <c r="E163" s="158"/>
      <c r="F163" s="158"/>
      <c r="G163" s="158"/>
      <c r="H163" s="158"/>
      <c r="I163" s="158"/>
      <c r="J163" s="158"/>
      <c r="K163" s="158"/>
      <c r="L163" s="158"/>
      <c r="M163" s="158"/>
      <c r="N163" s="168"/>
      <c r="O163" s="158"/>
      <c r="P163" s="158"/>
      <c r="Q163" s="158"/>
      <c r="R163" s="158"/>
      <c r="S163" s="158"/>
      <c r="T163" s="158"/>
      <c r="U163" s="158"/>
      <c r="V163" s="158"/>
      <c r="W163" s="158"/>
      <c r="X163" s="158"/>
      <c r="Y163" s="158"/>
      <c r="Z163" s="158"/>
      <c r="AA163" s="158"/>
      <c r="AB163" s="158"/>
    </row>
    <row r="164" spans="2:28" ht="20.149999999999999" customHeight="1">
      <c r="B164" s="158"/>
      <c r="C164" s="158"/>
      <c r="D164" s="158"/>
      <c r="E164" s="158"/>
      <c r="F164" s="158"/>
      <c r="G164" s="158"/>
      <c r="H164" s="158"/>
      <c r="I164" s="158"/>
      <c r="J164" s="158"/>
      <c r="K164" s="158"/>
      <c r="L164" s="158"/>
      <c r="M164" s="158"/>
      <c r="N164" s="168"/>
      <c r="O164" s="158"/>
      <c r="P164" s="158"/>
      <c r="Q164" s="158"/>
      <c r="R164" s="158"/>
      <c r="S164" s="158"/>
      <c r="T164" s="158"/>
      <c r="U164" s="158"/>
      <c r="V164" s="158"/>
      <c r="W164" s="158"/>
      <c r="X164" s="158"/>
      <c r="Y164" s="158"/>
      <c r="Z164" s="158"/>
      <c r="AA164" s="158"/>
      <c r="AB164" s="158"/>
    </row>
    <row r="165" spans="2:28" ht="20.149999999999999" customHeight="1">
      <c r="B165" s="158"/>
      <c r="C165" s="158"/>
      <c r="D165" s="158"/>
      <c r="E165" s="158"/>
      <c r="F165" s="158"/>
      <c r="G165" s="158"/>
      <c r="H165" s="158"/>
      <c r="I165" s="158"/>
      <c r="J165" s="158"/>
      <c r="K165" s="158"/>
      <c r="L165" s="158"/>
      <c r="M165" s="158"/>
      <c r="N165" s="168"/>
      <c r="O165" s="158"/>
      <c r="P165" s="158"/>
      <c r="Q165" s="158"/>
      <c r="R165" s="158"/>
      <c r="S165" s="158"/>
      <c r="T165" s="158"/>
      <c r="U165" s="158"/>
      <c r="V165" s="158"/>
      <c r="W165" s="158"/>
      <c r="X165" s="158"/>
      <c r="Y165" s="158"/>
      <c r="Z165" s="158"/>
      <c r="AA165" s="158"/>
      <c r="AB165" s="158"/>
    </row>
    <row r="166" spans="2:28" ht="20.149999999999999" customHeight="1">
      <c r="B166" s="158"/>
      <c r="C166" s="158"/>
      <c r="D166" s="158"/>
      <c r="E166" s="158"/>
      <c r="F166" s="158"/>
      <c r="G166" s="158"/>
      <c r="H166" s="158"/>
      <c r="I166" s="158"/>
      <c r="J166" s="158"/>
      <c r="K166" s="158"/>
      <c r="L166" s="158"/>
      <c r="M166" s="158"/>
      <c r="N166" s="168"/>
      <c r="O166" s="158"/>
      <c r="P166" s="158"/>
      <c r="Q166" s="158"/>
      <c r="R166" s="158"/>
      <c r="S166" s="158"/>
      <c r="T166" s="158"/>
      <c r="U166" s="158"/>
      <c r="V166" s="158"/>
      <c r="W166" s="158"/>
      <c r="X166" s="158"/>
      <c r="Y166" s="158"/>
      <c r="Z166" s="158"/>
      <c r="AA166" s="158"/>
      <c r="AB166" s="158"/>
    </row>
    <row r="167" spans="2:28" ht="20.149999999999999" customHeight="1">
      <c r="B167" s="158"/>
      <c r="C167" s="158"/>
      <c r="D167" s="158"/>
      <c r="E167" s="158"/>
      <c r="F167" s="158"/>
      <c r="G167" s="158"/>
      <c r="H167" s="158"/>
      <c r="I167" s="158"/>
      <c r="J167" s="158"/>
      <c r="K167" s="158"/>
      <c r="L167" s="158"/>
      <c r="M167" s="158"/>
      <c r="N167" s="168"/>
      <c r="O167" s="158"/>
      <c r="P167" s="158"/>
      <c r="Q167" s="158"/>
      <c r="R167" s="158"/>
      <c r="S167" s="158"/>
      <c r="T167" s="158"/>
      <c r="U167" s="158"/>
      <c r="V167" s="158"/>
      <c r="W167" s="158"/>
      <c r="X167" s="158"/>
      <c r="Y167" s="158"/>
      <c r="Z167" s="158"/>
      <c r="AA167" s="158"/>
      <c r="AB167" s="158"/>
    </row>
    <row r="168" spans="2:28" ht="20.149999999999999" customHeight="1">
      <c r="B168" s="158"/>
      <c r="C168" s="158"/>
      <c r="D168" s="158"/>
      <c r="E168" s="158"/>
      <c r="F168" s="158"/>
      <c r="G168" s="158"/>
      <c r="H168" s="158"/>
      <c r="I168" s="158"/>
      <c r="J168" s="158"/>
      <c r="K168" s="158"/>
      <c r="L168" s="158"/>
      <c r="M168" s="158"/>
      <c r="N168" s="168"/>
      <c r="O168" s="158"/>
      <c r="P168" s="158"/>
      <c r="Q168" s="158"/>
      <c r="R168" s="158"/>
      <c r="S168" s="158"/>
      <c r="T168" s="158"/>
      <c r="U168" s="158"/>
      <c r="V168" s="158"/>
      <c r="W168" s="158"/>
      <c r="X168" s="158"/>
      <c r="Y168" s="158"/>
      <c r="Z168" s="158"/>
      <c r="AA168" s="158"/>
      <c r="AB168" s="158"/>
    </row>
    <row r="169" spans="2:28" ht="20.149999999999999" customHeight="1"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68"/>
      <c r="O169" s="158"/>
      <c r="P169" s="158"/>
      <c r="Q169" s="158"/>
      <c r="R169" s="158"/>
      <c r="S169" s="158"/>
      <c r="T169" s="158"/>
      <c r="U169" s="158"/>
      <c r="V169" s="158"/>
      <c r="W169" s="158"/>
      <c r="X169" s="158"/>
      <c r="Y169" s="158"/>
      <c r="Z169" s="158"/>
      <c r="AA169" s="158"/>
      <c r="AB169" s="158"/>
    </row>
    <row r="170" spans="2:28" ht="20.149999999999999" customHeight="1">
      <c r="B170" s="158"/>
      <c r="C170" s="158"/>
      <c r="D170" s="158"/>
      <c r="E170" s="158"/>
      <c r="F170" s="158"/>
      <c r="G170" s="158"/>
      <c r="H170" s="158"/>
      <c r="I170" s="158"/>
      <c r="J170" s="158"/>
      <c r="K170" s="158"/>
      <c r="L170" s="158"/>
      <c r="M170" s="158"/>
      <c r="N170" s="168"/>
      <c r="O170" s="158"/>
      <c r="P170" s="158"/>
      <c r="Q170" s="158"/>
      <c r="R170" s="158"/>
      <c r="S170" s="158"/>
      <c r="T170" s="158"/>
      <c r="U170" s="158"/>
      <c r="V170" s="158"/>
      <c r="W170" s="158"/>
      <c r="X170" s="158"/>
      <c r="Y170" s="158"/>
      <c r="Z170" s="158"/>
      <c r="AA170" s="158"/>
      <c r="AB170" s="158"/>
    </row>
    <row r="171" spans="2:28" ht="20.149999999999999" customHeight="1">
      <c r="B171" s="158"/>
      <c r="C171" s="158"/>
      <c r="D171" s="158"/>
      <c r="E171" s="158"/>
      <c r="F171" s="158"/>
      <c r="G171" s="158"/>
      <c r="H171" s="158"/>
      <c r="I171" s="158"/>
      <c r="J171" s="158"/>
      <c r="K171" s="158"/>
      <c r="L171" s="158"/>
      <c r="M171" s="158"/>
      <c r="N171" s="168"/>
      <c r="O171" s="158"/>
      <c r="P171" s="158"/>
      <c r="Q171" s="158"/>
      <c r="R171" s="158"/>
      <c r="S171" s="158"/>
      <c r="T171" s="158"/>
      <c r="U171" s="158"/>
      <c r="V171" s="158"/>
      <c r="W171" s="158"/>
      <c r="X171" s="158"/>
      <c r="Y171" s="158"/>
      <c r="Z171" s="158"/>
      <c r="AA171" s="158"/>
      <c r="AB171" s="158"/>
    </row>
    <row r="172" spans="2:28" ht="20.149999999999999" customHeight="1">
      <c r="B172" s="158"/>
      <c r="C172" s="158"/>
      <c r="D172" s="158"/>
      <c r="E172" s="158"/>
      <c r="F172" s="158"/>
      <c r="G172" s="158"/>
      <c r="H172" s="158"/>
      <c r="I172" s="158"/>
      <c r="J172" s="158"/>
      <c r="K172" s="158"/>
      <c r="L172" s="158"/>
      <c r="M172" s="158"/>
      <c r="N172" s="168"/>
      <c r="O172" s="158"/>
      <c r="P172" s="158"/>
      <c r="Q172" s="158"/>
      <c r="R172" s="158"/>
      <c r="S172" s="158"/>
      <c r="T172" s="158"/>
      <c r="U172" s="158"/>
      <c r="V172" s="158"/>
      <c r="W172" s="158"/>
      <c r="X172" s="158"/>
      <c r="Y172" s="158"/>
      <c r="Z172" s="158"/>
      <c r="AA172" s="158"/>
      <c r="AB172" s="158"/>
    </row>
    <row r="173" spans="2:28" ht="20.149999999999999" customHeight="1">
      <c r="B173" s="158"/>
      <c r="C173" s="158"/>
      <c r="D173" s="158"/>
      <c r="E173" s="158"/>
      <c r="F173" s="158"/>
      <c r="G173" s="158"/>
      <c r="H173" s="158"/>
      <c r="I173" s="158"/>
      <c r="J173" s="158"/>
      <c r="K173" s="158"/>
      <c r="L173" s="158"/>
      <c r="M173" s="158"/>
      <c r="N173" s="168"/>
      <c r="O173" s="158"/>
      <c r="P173" s="158"/>
      <c r="Q173" s="158"/>
      <c r="R173" s="158"/>
      <c r="S173" s="158"/>
      <c r="T173" s="158"/>
      <c r="U173" s="158"/>
      <c r="V173" s="158"/>
      <c r="W173" s="158"/>
      <c r="X173" s="158"/>
      <c r="Y173" s="158"/>
      <c r="Z173" s="158"/>
      <c r="AA173" s="158"/>
      <c r="AB173" s="158"/>
    </row>
    <row r="174" spans="2:28" ht="20.149999999999999" customHeight="1"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68"/>
      <c r="O174" s="158"/>
      <c r="P174" s="158"/>
      <c r="Q174" s="158"/>
      <c r="R174" s="158"/>
      <c r="S174" s="158"/>
      <c r="T174" s="158"/>
      <c r="U174" s="158"/>
      <c r="V174" s="158"/>
      <c r="W174" s="158"/>
      <c r="X174" s="158"/>
      <c r="Y174" s="158"/>
      <c r="Z174" s="158"/>
      <c r="AA174" s="158"/>
      <c r="AB174" s="158"/>
    </row>
    <row r="175" spans="2:28" ht="20.149999999999999" customHeight="1">
      <c r="B175" s="158"/>
      <c r="C175" s="158"/>
      <c r="D175" s="158"/>
      <c r="E175" s="158"/>
      <c r="F175" s="158"/>
      <c r="G175" s="158"/>
      <c r="H175" s="158"/>
      <c r="I175" s="158"/>
      <c r="J175" s="158"/>
      <c r="K175" s="158"/>
      <c r="L175" s="158"/>
      <c r="M175" s="158"/>
      <c r="N175" s="168"/>
      <c r="O175" s="158"/>
      <c r="P175" s="158"/>
      <c r="Q175" s="158"/>
      <c r="R175" s="158"/>
      <c r="S175" s="158"/>
      <c r="T175" s="158"/>
      <c r="U175" s="158"/>
      <c r="V175" s="158"/>
      <c r="W175" s="158"/>
      <c r="X175" s="158"/>
      <c r="Y175" s="158"/>
      <c r="Z175" s="158"/>
      <c r="AA175" s="158"/>
      <c r="AB175" s="158"/>
    </row>
    <row r="176" spans="2:28" ht="20.149999999999999" customHeight="1">
      <c r="B176" s="158"/>
      <c r="C176" s="158"/>
      <c r="D176" s="158"/>
      <c r="E176" s="158"/>
      <c r="F176" s="158"/>
      <c r="G176" s="158"/>
      <c r="H176" s="158"/>
      <c r="I176" s="158"/>
      <c r="J176" s="158"/>
      <c r="K176" s="158"/>
      <c r="L176" s="158"/>
      <c r="M176" s="158"/>
      <c r="N176" s="168"/>
      <c r="O176" s="158"/>
      <c r="P176" s="158"/>
      <c r="Q176" s="158"/>
      <c r="R176" s="158"/>
      <c r="S176" s="158"/>
      <c r="T176" s="158"/>
      <c r="U176" s="158"/>
      <c r="V176" s="158"/>
      <c r="W176" s="158"/>
      <c r="X176" s="158"/>
      <c r="Y176" s="158"/>
      <c r="Z176" s="158"/>
      <c r="AA176" s="158"/>
      <c r="AB176" s="158"/>
    </row>
    <row r="177" spans="2:28" ht="20.149999999999999" customHeight="1"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68"/>
      <c r="O177" s="158"/>
      <c r="P177" s="158"/>
      <c r="Q177" s="158"/>
      <c r="R177" s="158"/>
      <c r="S177" s="158"/>
      <c r="T177" s="158"/>
      <c r="U177" s="158"/>
      <c r="V177" s="158"/>
      <c r="W177" s="158"/>
      <c r="X177" s="158"/>
      <c r="Y177" s="158"/>
      <c r="Z177" s="158"/>
      <c r="AA177" s="158"/>
      <c r="AB177" s="158"/>
    </row>
    <row r="178" spans="2:28" ht="20.149999999999999" customHeight="1">
      <c r="B178" s="158"/>
      <c r="C178" s="158"/>
      <c r="D178" s="158"/>
      <c r="E178" s="158"/>
      <c r="F178" s="158"/>
      <c r="G178" s="158"/>
      <c r="H178" s="158"/>
      <c r="I178" s="158"/>
      <c r="J178" s="158"/>
      <c r="K178" s="158"/>
      <c r="L178" s="158"/>
      <c r="M178" s="158"/>
      <c r="N178" s="168"/>
      <c r="O178" s="158"/>
      <c r="P178" s="158"/>
      <c r="Q178" s="158"/>
      <c r="R178" s="158"/>
      <c r="S178" s="158"/>
      <c r="T178" s="158"/>
      <c r="U178" s="158"/>
      <c r="V178" s="158"/>
      <c r="W178" s="158"/>
      <c r="X178" s="158"/>
      <c r="Y178" s="158"/>
      <c r="Z178" s="158"/>
      <c r="AA178" s="158"/>
      <c r="AB178" s="158"/>
    </row>
    <row r="179" spans="2:28" ht="20.149999999999999" customHeight="1">
      <c r="B179" s="158"/>
      <c r="C179" s="158"/>
      <c r="D179" s="158"/>
      <c r="E179" s="158"/>
      <c r="F179" s="158"/>
      <c r="G179" s="158"/>
      <c r="H179" s="158"/>
      <c r="I179" s="158"/>
      <c r="J179" s="158"/>
      <c r="K179" s="158"/>
      <c r="L179" s="158"/>
      <c r="M179" s="158"/>
      <c r="N179" s="168"/>
      <c r="O179" s="158"/>
      <c r="P179" s="158"/>
      <c r="Q179" s="158"/>
      <c r="R179" s="158"/>
      <c r="S179" s="158"/>
      <c r="T179" s="158"/>
      <c r="U179" s="158"/>
      <c r="V179" s="158"/>
      <c r="W179" s="158"/>
      <c r="X179" s="158"/>
      <c r="Y179" s="158"/>
      <c r="Z179" s="158"/>
      <c r="AA179" s="158"/>
      <c r="AB179" s="158"/>
    </row>
    <row r="180" spans="2:28" ht="20.149999999999999" customHeight="1">
      <c r="B180" s="158"/>
      <c r="C180" s="158"/>
      <c r="D180" s="158"/>
      <c r="E180" s="158"/>
      <c r="F180" s="158"/>
      <c r="G180" s="158"/>
      <c r="H180" s="158"/>
      <c r="I180" s="158"/>
      <c r="J180" s="158"/>
      <c r="K180" s="158"/>
      <c r="L180" s="158"/>
      <c r="M180" s="158"/>
      <c r="N180" s="168"/>
      <c r="O180" s="158"/>
      <c r="P180" s="158"/>
      <c r="Q180" s="158"/>
      <c r="R180" s="158"/>
      <c r="S180" s="158"/>
      <c r="T180" s="158"/>
      <c r="U180" s="158"/>
      <c r="V180" s="158"/>
      <c r="W180" s="158"/>
      <c r="X180" s="158"/>
      <c r="Y180" s="158"/>
      <c r="Z180" s="158"/>
      <c r="AA180" s="158"/>
      <c r="AB180" s="158"/>
    </row>
    <row r="181" spans="2:28" ht="20.149999999999999" customHeight="1">
      <c r="B181" s="158"/>
      <c r="C181" s="158"/>
      <c r="D181" s="158"/>
      <c r="E181" s="158"/>
      <c r="F181" s="158"/>
      <c r="G181" s="158"/>
      <c r="H181" s="158"/>
      <c r="I181" s="158"/>
      <c r="J181" s="158"/>
      <c r="K181" s="158"/>
      <c r="L181" s="158"/>
      <c r="M181" s="158"/>
      <c r="N181" s="168"/>
      <c r="O181" s="158"/>
      <c r="P181" s="158"/>
      <c r="Q181" s="158"/>
      <c r="R181" s="158"/>
      <c r="S181" s="158"/>
      <c r="T181" s="158"/>
      <c r="U181" s="158"/>
      <c r="V181" s="158"/>
      <c r="W181" s="158"/>
      <c r="X181" s="158"/>
      <c r="Y181" s="158"/>
      <c r="Z181" s="158"/>
      <c r="AA181" s="158"/>
      <c r="AB181" s="158"/>
    </row>
    <row r="182" spans="2:28" ht="20.149999999999999" customHeight="1">
      <c r="B182" s="158"/>
      <c r="C182" s="158"/>
      <c r="D182" s="158"/>
      <c r="E182" s="158"/>
      <c r="F182" s="158"/>
      <c r="G182" s="158"/>
      <c r="H182" s="158"/>
      <c r="I182" s="158"/>
      <c r="J182" s="158"/>
      <c r="K182" s="158"/>
      <c r="L182" s="158"/>
      <c r="M182" s="158"/>
      <c r="N182" s="168"/>
      <c r="O182" s="158"/>
      <c r="P182" s="158"/>
      <c r="Q182" s="158"/>
      <c r="R182" s="158"/>
      <c r="S182" s="158"/>
      <c r="T182" s="158"/>
      <c r="U182" s="158"/>
      <c r="V182" s="158"/>
      <c r="W182" s="158"/>
      <c r="X182" s="158"/>
      <c r="Y182" s="158"/>
      <c r="Z182" s="158"/>
      <c r="AA182" s="158"/>
      <c r="AB182" s="158"/>
    </row>
    <row r="183" spans="2:28" ht="20.149999999999999" customHeight="1">
      <c r="B183" s="158"/>
      <c r="C183" s="158"/>
      <c r="D183" s="158"/>
      <c r="E183" s="158"/>
      <c r="F183" s="158"/>
      <c r="G183" s="158"/>
      <c r="H183" s="158"/>
      <c r="I183" s="158"/>
      <c r="J183" s="158"/>
      <c r="K183" s="158"/>
      <c r="L183" s="158"/>
      <c r="M183" s="158"/>
      <c r="N183" s="168"/>
      <c r="O183" s="158"/>
      <c r="P183" s="158"/>
      <c r="Q183" s="158"/>
      <c r="R183" s="158"/>
      <c r="S183" s="158"/>
      <c r="T183" s="158"/>
      <c r="U183" s="158"/>
      <c r="V183" s="158"/>
      <c r="W183" s="158"/>
      <c r="X183" s="158"/>
      <c r="Y183" s="158"/>
      <c r="Z183" s="158"/>
      <c r="AA183" s="158"/>
      <c r="AB183" s="158"/>
    </row>
    <row r="184" spans="2:28" ht="20.149999999999999" customHeight="1">
      <c r="B184" s="158"/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  <c r="N184" s="168"/>
      <c r="O184" s="158"/>
      <c r="P184" s="158"/>
      <c r="Q184" s="158"/>
      <c r="R184" s="158"/>
      <c r="S184" s="158"/>
      <c r="T184" s="158"/>
      <c r="U184" s="158"/>
      <c r="V184" s="158"/>
      <c r="W184" s="158"/>
      <c r="X184" s="158"/>
      <c r="Y184" s="158"/>
      <c r="Z184" s="158"/>
      <c r="AA184" s="158"/>
      <c r="AB184" s="158"/>
    </row>
    <row r="185" spans="2:28" ht="20.149999999999999" customHeight="1">
      <c r="B185" s="158"/>
      <c r="C185" s="158"/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  <c r="N185" s="168"/>
      <c r="O185" s="158"/>
      <c r="P185" s="158"/>
      <c r="Q185" s="158"/>
      <c r="R185" s="158"/>
      <c r="S185" s="158"/>
      <c r="T185" s="158"/>
      <c r="U185" s="158"/>
      <c r="V185" s="158"/>
      <c r="W185" s="158"/>
      <c r="X185" s="158"/>
      <c r="Y185" s="158"/>
      <c r="Z185" s="158"/>
      <c r="AA185" s="158"/>
      <c r="AB185" s="158"/>
    </row>
    <row r="186" spans="2:28" ht="20.149999999999999" customHeight="1"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8"/>
      <c r="N186" s="168"/>
      <c r="O186" s="158"/>
      <c r="P186" s="158"/>
      <c r="Q186" s="158"/>
      <c r="R186" s="158"/>
      <c r="S186" s="158"/>
      <c r="T186" s="158"/>
      <c r="U186" s="158"/>
      <c r="V186" s="158"/>
      <c r="W186" s="158"/>
      <c r="X186" s="158"/>
      <c r="Y186" s="158"/>
      <c r="Z186" s="158"/>
      <c r="AA186" s="158"/>
      <c r="AB186" s="158"/>
    </row>
    <row r="187" spans="2:28" ht="20.149999999999999" customHeight="1">
      <c r="B187" s="158"/>
      <c r="C187" s="158"/>
      <c r="D187" s="158"/>
      <c r="E187" s="158"/>
      <c r="F187" s="158"/>
      <c r="G187" s="158"/>
      <c r="H187" s="158"/>
      <c r="I187" s="158"/>
      <c r="J187" s="158"/>
      <c r="K187" s="158"/>
      <c r="L187" s="158"/>
      <c r="M187" s="158"/>
      <c r="N187" s="168"/>
      <c r="O187" s="158"/>
      <c r="P187" s="158"/>
      <c r="Q187" s="158"/>
      <c r="R187" s="158"/>
      <c r="S187" s="158"/>
      <c r="T187" s="158"/>
      <c r="U187" s="158"/>
      <c r="V187" s="158"/>
      <c r="W187" s="158"/>
      <c r="X187" s="158"/>
      <c r="Y187" s="158"/>
      <c r="Z187" s="158"/>
      <c r="AA187" s="158"/>
      <c r="AB187" s="158"/>
    </row>
    <row r="188" spans="2:28" ht="20.149999999999999" customHeight="1">
      <c r="B188" s="158"/>
      <c r="C188" s="158"/>
      <c r="D188" s="158"/>
      <c r="E188" s="158"/>
      <c r="F188" s="158"/>
      <c r="G188" s="158"/>
      <c r="H188" s="158"/>
      <c r="I188" s="158"/>
      <c r="J188" s="158"/>
      <c r="K188" s="158"/>
      <c r="L188" s="158"/>
      <c r="M188" s="158"/>
      <c r="N188" s="168"/>
      <c r="O188" s="158"/>
      <c r="P188" s="158"/>
      <c r="Q188" s="158"/>
      <c r="R188" s="158"/>
      <c r="S188" s="158"/>
      <c r="T188" s="158"/>
      <c r="U188" s="158"/>
      <c r="V188" s="158"/>
      <c r="W188" s="158"/>
      <c r="X188" s="158"/>
      <c r="Y188" s="158"/>
      <c r="Z188" s="158"/>
      <c r="AA188" s="158"/>
      <c r="AB188" s="158"/>
    </row>
    <row r="189" spans="2:28" ht="20.149999999999999" customHeight="1"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  <c r="N189" s="168"/>
      <c r="O189" s="158"/>
      <c r="P189" s="158"/>
      <c r="Q189" s="158"/>
      <c r="R189" s="158"/>
      <c r="S189" s="158"/>
      <c r="T189" s="158"/>
      <c r="U189" s="158"/>
      <c r="V189" s="158"/>
      <c r="W189" s="158"/>
      <c r="X189" s="158"/>
      <c r="Y189" s="158"/>
      <c r="Z189" s="158"/>
      <c r="AA189" s="158"/>
      <c r="AB189" s="158"/>
    </row>
    <row r="190" spans="2:28" ht="20.149999999999999" customHeight="1">
      <c r="B190" s="158"/>
      <c r="C190" s="158"/>
      <c r="D190" s="158"/>
      <c r="E190" s="158"/>
      <c r="F190" s="158"/>
      <c r="G190" s="158"/>
      <c r="H190" s="158"/>
      <c r="I190" s="158"/>
      <c r="J190" s="158"/>
      <c r="K190" s="158"/>
      <c r="L190" s="158"/>
      <c r="M190" s="158"/>
      <c r="N190" s="168"/>
      <c r="O190" s="158"/>
      <c r="P190" s="158"/>
      <c r="Q190" s="158"/>
      <c r="R190" s="158"/>
      <c r="S190" s="158"/>
      <c r="T190" s="158"/>
      <c r="U190" s="158"/>
      <c r="V190" s="158"/>
      <c r="W190" s="158"/>
      <c r="X190" s="158"/>
      <c r="Y190" s="158"/>
      <c r="Z190" s="158"/>
      <c r="AA190" s="158"/>
      <c r="AB190" s="158"/>
    </row>
    <row r="191" spans="2:28" ht="20.149999999999999" customHeight="1"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  <c r="N191" s="168"/>
      <c r="O191" s="158"/>
      <c r="P191" s="158"/>
      <c r="Q191" s="158"/>
      <c r="R191" s="158"/>
      <c r="S191" s="158"/>
      <c r="T191" s="158"/>
      <c r="U191" s="158"/>
      <c r="V191" s="158"/>
      <c r="W191" s="158"/>
      <c r="X191" s="158"/>
      <c r="Y191" s="158"/>
      <c r="Z191" s="158"/>
      <c r="AA191" s="158"/>
      <c r="AB191" s="158"/>
    </row>
    <row r="192" spans="2:28" ht="20.149999999999999" customHeight="1"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68"/>
      <c r="O192" s="158"/>
      <c r="P192" s="158"/>
      <c r="Q192" s="158"/>
      <c r="R192" s="158"/>
      <c r="S192" s="158"/>
      <c r="T192" s="158"/>
      <c r="U192" s="158"/>
      <c r="V192" s="158"/>
      <c r="W192" s="158"/>
      <c r="X192" s="158"/>
      <c r="Y192" s="158"/>
      <c r="Z192" s="158"/>
      <c r="AA192" s="158"/>
      <c r="AB192" s="158"/>
    </row>
    <row r="193" spans="2:28" ht="20.149999999999999" customHeight="1">
      <c r="B193" s="158"/>
      <c r="C193" s="158"/>
      <c r="D193" s="158"/>
      <c r="E193" s="158"/>
      <c r="F193" s="158"/>
      <c r="G193" s="158"/>
      <c r="H193" s="158"/>
      <c r="I193" s="158"/>
      <c r="J193" s="158"/>
      <c r="K193" s="158"/>
      <c r="L193" s="158"/>
      <c r="M193" s="158"/>
      <c r="N193" s="168"/>
      <c r="O193" s="158"/>
      <c r="P193" s="158"/>
      <c r="Q193" s="158"/>
      <c r="R193" s="158"/>
      <c r="S193" s="158"/>
      <c r="T193" s="158"/>
      <c r="U193" s="158"/>
      <c r="V193" s="158"/>
      <c r="W193" s="158"/>
      <c r="X193" s="158"/>
      <c r="Y193" s="158"/>
      <c r="Z193" s="158"/>
      <c r="AA193" s="158"/>
      <c r="AB193" s="158"/>
    </row>
    <row r="194" spans="2:28" ht="20.149999999999999" customHeight="1">
      <c r="B194" s="158"/>
      <c r="C194" s="158"/>
      <c r="D194" s="158"/>
      <c r="E194" s="158"/>
      <c r="F194" s="158"/>
      <c r="G194" s="158"/>
      <c r="H194" s="158"/>
      <c r="I194" s="158"/>
      <c r="J194" s="158"/>
      <c r="K194" s="158"/>
      <c r="L194" s="158"/>
      <c r="M194" s="158"/>
      <c r="N194" s="168"/>
      <c r="O194" s="158"/>
      <c r="P194" s="158"/>
      <c r="Q194" s="158"/>
      <c r="R194" s="158"/>
      <c r="S194" s="158"/>
      <c r="T194" s="158"/>
      <c r="U194" s="158"/>
      <c r="V194" s="158"/>
      <c r="W194" s="158"/>
      <c r="X194" s="158"/>
      <c r="Y194" s="158"/>
      <c r="Z194" s="158"/>
      <c r="AA194" s="158"/>
      <c r="AB194" s="158"/>
    </row>
    <row r="195" spans="2:28" ht="20.149999999999999" customHeight="1">
      <c r="B195" s="158"/>
      <c r="C195" s="158"/>
      <c r="D195" s="158"/>
      <c r="E195" s="158"/>
      <c r="F195" s="158"/>
      <c r="G195" s="158"/>
      <c r="H195" s="158"/>
      <c r="I195" s="158"/>
      <c r="J195" s="158"/>
      <c r="K195" s="158"/>
      <c r="L195" s="158"/>
      <c r="M195" s="158"/>
      <c r="N195" s="168"/>
      <c r="O195" s="158"/>
      <c r="P195" s="158"/>
      <c r="Q195" s="158"/>
      <c r="R195" s="158"/>
      <c r="S195" s="158"/>
      <c r="T195" s="158"/>
      <c r="U195" s="158"/>
      <c r="V195" s="158"/>
      <c r="W195" s="158"/>
      <c r="X195" s="158"/>
      <c r="Y195" s="158"/>
      <c r="Z195" s="158"/>
      <c r="AA195" s="158"/>
      <c r="AB195" s="158"/>
    </row>
    <row r="196" spans="2:28" ht="20.149999999999999" customHeight="1">
      <c r="B196" s="158"/>
      <c r="C196" s="158"/>
      <c r="D196" s="158"/>
      <c r="E196" s="158"/>
      <c r="F196" s="158"/>
      <c r="G196" s="158"/>
      <c r="H196" s="158"/>
      <c r="I196" s="158"/>
      <c r="J196" s="158"/>
      <c r="K196" s="158"/>
      <c r="L196" s="158"/>
      <c r="M196" s="158"/>
      <c r="N196" s="168"/>
      <c r="O196" s="158"/>
      <c r="P196" s="158"/>
      <c r="Q196" s="158"/>
      <c r="R196" s="158"/>
      <c r="S196" s="158"/>
      <c r="T196" s="158"/>
      <c r="U196" s="158"/>
      <c r="V196" s="158"/>
      <c r="W196" s="158"/>
      <c r="X196" s="158"/>
      <c r="Y196" s="158"/>
      <c r="Z196" s="158"/>
      <c r="AA196" s="158"/>
      <c r="AB196" s="158"/>
    </row>
    <row r="197" spans="2:28" ht="20.149999999999999" customHeight="1">
      <c r="B197" s="158"/>
      <c r="C197" s="158"/>
      <c r="D197" s="158"/>
      <c r="E197" s="158"/>
      <c r="F197" s="158"/>
      <c r="G197" s="158"/>
      <c r="H197" s="158"/>
      <c r="I197" s="158"/>
      <c r="J197" s="158"/>
      <c r="K197" s="158"/>
      <c r="L197" s="158"/>
      <c r="M197" s="158"/>
      <c r="N197" s="168"/>
      <c r="O197" s="158"/>
      <c r="P197" s="158"/>
      <c r="Q197" s="158"/>
      <c r="R197" s="158"/>
      <c r="S197" s="158"/>
      <c r="T197" s="158"/>
      <c r="U197" s="158"/>
      <c r="V197" s="158"/>
      <c r="W197" s="158"/>
      <c r="X197" s="158"/>
      <c r="Y197" s="158"/>
      <c r="Z197" s="158"/>
      <c r="AA197" s="158"/>
      <c r="AB197" s="158"/>
    </row>
    <row r="198" spans="2:28" ht="20.149999999999999" customHeight="1">
      <c r="B198" s="158"/>
      <c r="C198" s="158"/>
      <c r="D198" s="158"/>
      <c r="E198" s="158"/>
      <c r="F198" s="158"/>
      <c r="G198" s="158"/>
      <c r="H198" s="158"/>
      <c r="I198" s="158"/>
      <c r="J198" s="158"/>
      <c r="K198" s="158"/>
      <c r="L198" s="158"/>
      <c r="M198" s="158"/>
      <c r="N198" s="168"/>
      <c r="O198" s="158"/>
      <c r="P198" s="158"/>
      <c r="Q198" s="158"/>
      <c r="R198" s="158"/>
      <c r="S198" s="158"/>
      <c r="T198" s="158"/>
      <c r="U198" s="158"/>
      <c r="V198" s="158"/>
      <c r="W198" s="158"/>
      <c r="X198" s="158"/>
      <c r="Y198" s="158"/>
      <c r="Z198" s="158"/>
      <c r="AA198" s="158"/>
      <c r="AB198" s="158"/>
    </row>
    <row r="199" spans="2:28" ht="20.149999999999999" customHeight="1">
      <c r="B199" s="158"/>
      <c r="C199" s="158"/>
      <c r="D199" s="158"/>
      <c r="E199" s="158"/>
      <c r="F199" s="158"/>
      <c r="G199" s="158"/>
      <c r="H199" s="158"/>
      <c r="I199" s="158"/>
      <c r="J199" s="158"/>
      <c r="K199" s="158"/>
      <c r="L199" s="158"/>
      <c r="M199" s="158"/>
      <c r="N199" s="168"/>
      <c r="O199" s="158"/>
      <c r="P199" s="158"/>
      <c r="Q199" s="158"/>
      <c r="R199" s="158"/>
      <c r="S199" s="158"/>
      <c r="T199" s="158"/>
      <c r="U199" s="158"/>
      <c r="V199" s="158"/>
      <c r="W199" s="158"/>
      <c r="X199" s="158"/>
      <c r="Y199" s="158"/>
      <c r="Z199" s="158"/>
      <c r="AA199" s="158"/>
      <c r="AB199" s="158"/>
    </row>
    <row r="200" spans="2:28" ht="20.149999999999999" customHeight="1">
      <c r="B200" s="158"/>
      <c r="C200" s="158"/>
      <c r="D200" s="158"/>
      <c r="E200" s="158"/>
      <c r="F200" s="158"/>
      <c r="G200" s="158"/>
      <c r="H200" s="158"/>
      <c r="I200" s="158"/>
      <c r="J200" s="158"/>
      <c r="K200" s="158"/>
      <c r="L200" s="158"/>
      <c r="M200" s="158"/>
      <c r="N200" s="168"/>
      <c r="O200" s="158"/>
      <c r="P200" s="158"/>
      <c r="Q200" s="158"/>
      <c r="R200" s="158"/>
      <c r="S200" s="158"/>
      <c r="T200" s="158"/>
      <c r="U200" s="158"/>
      <c r="V200" s="158"/>
      <c r="W200" s="158"/>
      <c r="X200" s="158"/>
      <c r="Y200" s="158"/>
      <c r="Z200" s="158"/>
      <c r="AA200" s="158"/>
      <c r="AB200" s="158"/>
    </row>
    <row r="201" spans="2:28" ht="20.149999999999999" customHeight="1">
      <c r="B201" s="158"/>
      <c r="C201" s="158"/>
      <c r="D201" s="158"/>
      <c r="E201" s="158"/>
      <c r="F201" s="158"/>
      <c r="G201" s="158"/>
      <c r="H201" s="158"/>
      <c r="I201" s="158"/>
      <c r="J201" s="158"/>
      <c r="K201" s="158"/>
      <c r="L201" s="158"/>
      <c r="M201" s="158"/>
      <c r="N201" s="168"/>
      <c r="O201" s="158"/>
      <c r="P201" s="158"/>
      <c r="Q201" s="158"/>
      <c r="R201" s="158"/>
      <c r="S201" s="158"/>
      <c r="T201" s="158"/>
      <c r="U201" s="158"/>
      <c r="V201" s="158"/>
      <c r="W201" s="158"/>
      <c r="X201" s="158"/>
      <c r="Y201" s="158"/>
      <c r="Z201" s="158"/>
      <c r="AA201" s="158"/>
      <c r="AB201" s="158"/>
    </row>
    <row r="202" spans="2:28" ht="20.149999999999999" customHeight="1">
      <c r="B202" s="158"/>
      <c r="C202" s="158"/>
      <c r="D202" s="158"/>
      <c r="E202" s="158"/>
      <c r="F202" s="158"/>
      <c r="G202" s="158"/>
      <c r="H202" s="158"/>
      <c r="I202" s="158"/>
      <c r="J202" s="158"/>
      <c r="K202" s="158"/>
      <c r="L202" s="158"/>
      <c r="M202" s="158"/>
      <c r="N202" s="168"/>
      <c r="O202" s="158"/>
      <c r="P202" s="158"/>
      <c r="Q202" s="158"/>
      <c r="R202" s="158"/>
      <c r="S202" s="158"/>
      <c r="T202" s="158"/>
      <c r="U202" s="158"/>
      <c r="V202" s="158"/>
      <c r="W202" s="158"/>
      <c r="X202" s="158"/>
      <c r="Y202" s="158"/>
      <c r="Z202" s="158"/>
      <c r="AA202" s="158"/>
      <c r="AB202" s="158"/>
    </row>
    <row r="203" spans="2:28" ht="20.149999999999999" customHeight="1">
      <c r="B203" s="158"/>
      <c r="C203" s="158"/>
      <c r="D203" s="158"/>
      <c r="E203" s="158"/>
      <c r="F203" s="158"/>
      <c r="G203" s="158"/>
      <c r="H203" s="158"/>
      <c r="I203" s="158"/>
      <c r="J203" s="158"/>
      <c r="K203" s="158"/>
      <c r="L203" s="158"/>
      <c r="M203" s="158"/>
      <c r="N203" s="168"/>
      <c r="O203" s="158"/>
      <c r="P203" s="158"/>
      <c r="Q203" s="158"/>
      <c r="R203" s="158"/>
      <c r="S203" s="158"/>
      <c r="T203" s="158"/>
      <c r="U203" s="158"/>
      <c r="V203" s="158"/>
      <c r="W203" s="158"/>
      <c r="X203" s="158"/>
      <c r="Y203" s="158"/>
      <c r="Z203" s="158"/>
      <c r="AA203" s="158"/>
      <c r="AB203" s="158"/>
    </row>
    <row r="204" spans="2:28" ht="20.149999999999999" customHeight="1">
      <c r="B204" s="158"/>
      <c r="C204" s="158"/>
      <c r="D204" s="158"/>
      <c r="E204" s="158"/>
      <c r="F204" s="158"/>
      <c r="G204" s="158"/>
      <c r="H204" s="158"/>
      <c r="I204" s="158"/>
      <c r="J204" s="158"/>
      <c r="K204" s="158"/>
      <c r="L204" s="158"/>
      <c r="M204" s="158"/>
      <c r="N204" s="168"/>
      <c r="O204" s="158"/>
      <c r="P204" s="158"/>
      <c r="Q204" s="158"/>
      <c r="R204" s="158"/>
      <c r="S204" s="158"/>
      <c r="T204" s="158"/>
      <c r="U204" s="158"/>
      <c r="V204" s="158"/>
      <c r="W204" s="158"/>
      <c r="X204" s="158"/>
      <c r="Y204" s="158"/>
      <c r="Z204" s="158"/>
      <c r="AA204" s="158"/>
      <c r="AB204" s="158"/>
    </row>
    <row r="205" spans="2:28" ht="20.149999999999999" customHeight="1">
      <c r="B205" s="158"/>
      <c r="C205" s="158"/>
      <c r="D205" s="158"/>
      <c r="E205" s="158"/>
      <c r="F205" s="158"/>
      <c r="G205" s="158"/>
      <c r="H205" s="158"/>
      <c r="I205" s="158"/>
      <c r="J205" s="158"/>
      <c r="K205" s="158"/>
      <c r="L205" s="158"/>
      <c r="M205" s="158"/>
      <c r="N205" s="168"/>
      <c r="O205" s="158"/>
      <c r="P205" s="158"/>
      <c r="Q205" s="158"/>
      <c r="R205" s="158"/>
      <c r="S205" s="158"/>
      <c r="T205" s="158"/>
      <c r="U205" s="158"/>
      <c r="V205" s="158"/>
      <c r="W205" s="158"/>
      <c r="X205" s="158"/>
      <c r="Y205" s="158"/>
      <c r="Z205" s="158"/>
      <c r="AA205" s="158"/>
      <c r="AB205" s="158"/>
    </row>
    <row r="206" spans="2:28" ht="20.149999999999999" customHeight="1">
      <c r="B206" s="158"/>
      <c r="C206" s="158"/>
      <c r="D206" s="158"/>
      <c r="E206" s="158"/>
      <c r="F206" s="158"/>
      <c r="G206" s="158"/>
      <c r="H206" s="158"/>
      <c r="I206" s="158"/>
      <c r="J206" s="158"/>
      <c r="K206" s="158"/>
      <c r="L206" s="158"/>
      <c r="M206" s="158"/>
      <c r="N206" s="168"/>
      <c r="O206" s="158"/>
      <c r="P206" s="158"/>
      <c r="Q206" s="158"/>
      <c r="R206" s="158"/>
      <c r="S206" s="158"/>
      <c r="T206" s="158"/>
      <c r="U206" s="158"/>
      <c r="V206" s="158"/>
      <c r="W206" s="158"/>
      <c r="X206" s="158"/>
      <c r="Y206" s="158"/>
      <c r="Z206" s="158"/>
      <c r="AA206" s="158"/>
      <c r="AB206" s="158"/>
    </row>
    <row r="207" spans="2:28" ht="20.149999999999999" customHeight="1">
      <c r="B207" s="158"/>
      <c r="C207" s="158"/>
      <c r="D207" s="158"/>
      <c r="E207" s="158"/>
      <c r="F207" s="158"/>
      <c r="G207" s="158"/>
      <c r="H207" s="158"/>
      <c r="I207" s="158"/>
      <c r="J207" s="158"/>
      <c r="K207" s="158"/>
      <c r="L207" s="158"/>
      <c r="M207" s="158"/>
      <c r="N207" s="168"/>
      <c r="O207" s="158"/>
      <c r="P207" s="158"/>
      <c r="Q207" s="158"/>
      <c r="R207" s="158"/>
      <c r="S207" s="158"/>
      <c r="T207" s="158"/>
      <c r="U207" s="158"/>
      <c r="V207" s="158"/>
      <c r="W207" s="158"/>
      <c r="X207" s="158"/>
      <c r="Y207" s="158"/>
      <c r="Z207" s="158"/>
      <c r="AA207" s="158"/>
      <c r="AB207" s="158"/>
    </row>
    <row r="208" spans="2:28" ht="20.149999999999999" customHeight="1">
      <c r="B208" s="158"/>
      <c r="C208" s="158"/>
      <c r="D208" s="158"/>
      <c r="E208" s="158"/>
      <c r="F208" s="158"/>
      <c r="G208" s="158"/>
      <c r="H208" s="158"/>
      <c r="I208" s="158"/>
      <c r="J208" s="158"/>
      <c r="K208" s="158"/>
      <c r="L208" s="158"/>
      <c r="M208" s="158"/>
      <c r="N208" s="168"/>
      <c r="O208" s="158"/>
      <c r="P208" s="158"/>
      <c r="Q208" s="158"/>
      <c r="R208" s="158"/>
      <c r="S208" s="158"/>
      <c r="T208" s="158"/>
      <c r="U208" s="158"/>
      <c r="V208" s="158"/>
      <c r="W208" s="158"/>
      <c r="X208" s="158"/>
      <c r="Y208" s="158"/>
      <c r="Z208" s="158"/>
      <c r="AA208" s="158"/>
      <c r="AB208" s="158"/>
    </row>
    <row r="209" spans="2:28" ht="20.149999999999999" customHeight="1">
      <c r="B209" s="158"/>
      <c r="C209" s="158"/>
      <c r="D209" s="158"/>
      <c r="E209" s="158"/>
      <c r="F209" s="158"/>
      <c r="G209" s="158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  <c r="R209" s="158"/>
      <c r="S209" s="158"/>
      <c r="T209" s="158"/>
      <c r="U209" s="158"/>
      <c r="V209" s="158"/>
      <c r="W209" s="158"/>
      <c r="X209" s="158"/>
      <c r="Y209" s="158"/>
      <c r="Z209" s="158"/>
      <c r="AA209" s="158"/>
      <c r="AB209" s="158"/>
    </row>
    <row r="210" spans="2:28" ht="20.149999999999999" customHeight="1">
      <c r="B210" s="158"/>
      <c r="C210" s="158"/>
      <c r="D210" s="158"/>
      <c r="E210" s="158"/>
      <c r="F210" s="158"/>
      <c r="G210" s="158"/>
      <c r="H210" s="158"/>
      <c r="I210" s="158"/>
      <c r="J210" s="158"/>
      <c r="K210" s="158"/>
      <c r="L210" s="158"/>
      <c r="M210" s="158"/>
      <c r="N210" s="158"/>
      <c r="O210" s="158"/>
      <c r="P210" s="158"/>
      <c r="Q210" s="158"/>
      <c r="R210" s="158"/>
      <c r="S210" s="158"/>
      <c r="T210" s="158"/>
      <c r="U210" s="158"/>
      <c r="V210" s="158"/>
      <c r="W210" s="158"/>
      <c r="X210" s="158"/>
      <c r="Y210" s="158"/>
      <c r="Z210" s="158"/>
      <c r="AA210" s="158"/>
      <c r="AB210" s="158"/>
    </row>
    <row r="211" spans="2:28" ht="20.149999999999999" customHeight="1">
      <c r="B211" s="158"/>
      <c r="C211" s="158"/>
      <c r="D211" s="158"/>
      <c r="E211" s="158"/>
      <c r="F211" s="158"/>
      <c r="G211" s="158"/>
      <c r="H211" s="158"/>
      <c r="I211" s="158"/>
      <c r="J211" s="158"/>
      <c r="K211" s="158"/>
      <c r="L211" s="158"/>
      <c r="M211" s="158"/>
      <c r="N211" s="158"/>
      <c r="O211" s="158"/>
      <c r="P211" s="158"/>
      <c r="Q211" s="158"/>
      <c r="R211" s="158"/>
      <c r="S211" s="158"/>
      <c r="T211" s="158"/>
      <c r="U211" s="158"/>
      <c r="V211" s="158"/>
      <c r="W211" s="158"/>
      <c r="X211" s="158"/>
      <c r="Y211" s="158"/>
      <c r="Z211" s="158"/>
      <c r="AA211" s="158"/>
      <c r="AB211" s="158"/>
    </row>
    <row r="212" spans="2:28" ht="20.149999999999999" customHeight="1">
      <c r="B212" s="158"/>
      <c r="C212" s="158"/>
      <c r="D212" s="158"/>
      <c r="E212" s="158"/>
      <c r="F212" s="158"/>
      <c r="G212" s="158"/>
      <c r="H212" s="158"/>
      <c r="I212" s="158"/>
      <c r="J212" s="158"/>
      <c r="K212" s="158"/>
      <c r="L212" s="158"/>
      <c r="M212" s="158"/>
      <c r="N212" s="158"/>
      <c r="O212" s="158"/>
      <c r="P212" s="158"/>
      <c r="Q212" s="158"/>
      <c r="R212" s="158"/>
      <c r="S212" s="158"/>
      <c r="T212" s="158"/>
      <c r="U212" s="158"/>
      <c r="V212" s="158"/>
      <c r="W212" s="158"/>
      <c r="X212" s="158"/>
      <c r="Y212" s="158"/>
      <c r="Z212" s="158"/>
      <c r="AA212" s="158"/>
      <c r="AB212" s="158"/>
    </row>
    <row r="213" spans="2:28" ht="20.149999999999999" customHeight="1">
      <c r="B213" s="158"/>
      <c r="C213" s="158"/>
      <c r="D213" s="158"/>
      <c r="E213" s="158"/>
      <c r="F213" s="158"/>
      <c r="G213" s="158"/>
      <c r="H213" s="158"/>
      <c r="I213" s="158"/>
      <c r="J213" s="158"/>
      <c r="K213" s="158"/>
      <c r="L213" s="158"/>
      <c r="M213" s="158"/>
      <c r="N213" s="158"/>
      <c r="O213" s="158"/>
      <c r="P213" s="158"/>
      <c r="Q213" s="158"/>
      <c r="R213" s="158"/>
      <c r="S213" s="158"/>
      <c r="T213" s="158"/>
      <c r="U213" s="158"/>
      <c r="V213" s="158"/>
      <c r="W213" s="158"/>
      <c r="X213" s="158"/>
      <c r="Y213" s="158"/>
      <c r="Z213" s="158"/>
      <c r="AA213" s="158"/>
      <c r="AB213" s="158"/>
    </row>
    <row r="214" spans="2:28" ht="20.149999999999999" customHeight="1">
      <c r="B214" s="158"/>
      <c r="C214" s="158"/>
      <c r="D214" s="158"/>
      <c r="E214" s="158"/>
      <c r="F214" s="158"/>
      <c r="G214" s="158"/>
      <c r="H214" s="158"/>
      <c r="I214" s="158"/>
      <c r="J214" s="158"/>
      <c r="K214" s="158"/>
      <c r="L214" s="158"/>
      <c r="M214" s="158"/>
      <c r="N214" s="158"/>
      <c r="O214" s="158"/>
      <c r="P214" s="158"/>
      <c r="Q214" s="158"/>
      <c r="R214" s="158"/>
      <c r="S214" s="158"/>
      <c r="T214" s="158"/>
      <c r="U214" s="158"/>
      <c r="V214" s="158"/>
      <c r="W214" s="158"/>
      <c r="X214" s="158"/>
      <c r="Y214" s="158"/>
      <c r="Z214" s="158"/>
      <c r="AA214" s="158"/>
      <c r="AB214" s="158"/>
    </row>
    <row r="215" spans="2:28" ht="20.149999999999999" customHeight="1">
      <c r="B215" s="158"/>
      <c r="C215" s="158"/>
      <c r="D215" s="158"/>
      <c r="E215" s="158"/>
      <c r="F215" s="158"/>
      <c r="G215" s="158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  <c r="R215" s="158"/>
      <c r="S215" s="158"/>
      <c r="T215" s="158"/>
      <c r="U215" s="158"/>
      <c r="V215" s="158"/>
      <c r="W215" s="158"/>
      <c r="X215" s="158"/>
      <c r="Y215" s="158"/>
      <c r="Z215" s="158"/>
      <c r="AA215" s="158"/>
      <c r="AB215" s="158"/>
    </row>
    <row r="216" spans="2:28" ht="20.149999999999999" customHeight="1">
      <c r="B216" s="158"/>
      <c r="C216" s="158"/>
      <c r="D216" s="158"/>
      <c r="E216" s="158"/>
      <c r="F216" s="158"/>
      <c r="G216" s="158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  <c r="R216" s="158"/>
      <c r="S216" s="158"/>
      <c r="T216" s="158"/>
      <c r="U216" s="158"/>
      <c r="V216" s="158"/>
      <c r="W216" s="158"/>
      <c r="X216" s="158"/>
      <c r="Y216" s="158"/>
      <c r="Z216" s="158"/>
      <c r="AA216" s="158"/>
      <c r="AB216" s="158"/>
    </row>
    <row r="217" spans="2:28" ht="20.149999999999999" customHeight="1">
      <c r="B217" s="158"/>
      <c r="C217" s="158"/>
      <c r="D217" s="158"/>
      <c r="E217" s="158"/>
      <c r="F217" s="158"/>
      <c r="G217" s="158"/>
      <c r="H217" s="158"/>
      <c r="I217" s="158"/>
      <c r="J217" s="158"/>
      <c r="K217" s="158"/>
      <c r="L217" s="158"/>
      <c r="M217" s="158"/>
      <c r="N217" s="158"/>
      <c r="O217" s="158"/>
      <c r="P217" s="158"/>
      <c r="Q217" s="158"/>
      <c r="R217" s="158"/>
      <c r="S217" s="158"/>
      <c r="T217" s="158"/>
      <c r="U217" s="158"/>
      <c r="V217" s="158"/>
      <c r="W217" s="158"/>
      <c r="X217" s="158"/>
      <c r="Y217" s="158"/>
      <c r="Z217" s="158"/>
      <c r="AA217" s="158"/>
      <c r="AB217" s="158"/>
    </row>
    <row r="218" spans="2:28" ht="20.149999999999999" customHeight="1">
      <c r="B218" s="158"/>
      <c r="C218" s="158"/>
      <c r="D218" s="158"/>
      <c r="E218" s="158"/>
      <c r="F218" s="158"/>
      <c r="G218" s="158"/>
      <c r="H218" s="158"/>
      <c r="I218" s="158"/>
      <c r="J218" s="158"/>
      <c r="K218" s="158"/>
      <c r="L218" s="158"/>
      <c r="M218" s="158"/>
      <c r="N218" s="158"/>
      <c r="O218" s="158"/>
      <c r="P218" s="158"/>
      <c r="Q218" s="158"/>
      <c r="R218" s="158"/>
      <c r="S218" s="158"/>
      <c r="T218" s="158"/>
      <c r="U218" s="158"/>
      <c r="V218" s="158"/>
      <c r="W218" s="158"/>
      <c r="X218" s="158"/>
      <c r="Y218" s="158"/>
      <c r="Z218" s="158"/>
      <c r="AA218" s="158"/>
      <c r="AB218" s="158"/>
    </row>
    <row r="219" spans="2:28" ht="20.149999999999999" customHeight="1">
      <c r="B219" s="158"/>
      <c r="C219" s="158"/>
      <c r="D219" s="158"/>
      <c r="E219" s="158"/>
      <c r="F219" s="158"/>
      <c r="G219" s="158"/>
      <c r="H219" s="158"/>
      <c r="I219" s="158"/>
      <c r="J219" s="158"/>
      <c r="K219" s="158"/>
      <c r="L219" s="158"/>
      <c r="M219" s="158"/>
      <c r="N219" s="158"/>
      <c r="O219" s="158"/>
      <c r="P219" s="158"/>
      <c r="Q219" s="158"/>
      <c r="R219" s="158"/>
      <c r="S219" s="158"/>
      <c r="T219" s="158"/>
      <c r="U219" s="158"/>
      <c r="V219" s="158"/>
      <c r="W219" s="158"/>
      <c r="X219" s="158"/>
      <c r="Y219" s="158"/>
      <c r="Z219" s="158"/>
      <c r="AA219" s="158"/>
      <c r="AB219" s="158"/>
    </row>
    <row r="220" spans="2:28" ht="20.149999999999999" customHeight="1">
      <c r="B220" s="158"/>
      <c r="C220" s="158"/>
      <c r="D220" s="158"/>
      <c r="E220" s="158"/>
      <c r="F220" s="158"/>
      <c r="G220" s="158"/>
      <c r="H220" s="158"/>
      <c r="I220" s="158"/>
      <c r="J220" s="158"/>
      <c r="K220" s="158"/>
      <c r="L220" s="158"/>
      <c r="M220" s="158"/>
      <c r="N220" s="158"/>
      <c r="O220" s="158"/>
      <c r="P220" s="158"/>
      <c r="Q220" s="158"/>
      <c r="R220" s="158"/>
      <c r="S220" s="158"/>
      <c r="T220" s="158"/>
      <c r="U220" s="158"/>
      <c r="V220" s="158"/>
      <c r="W220" s="158"/>
      <c r="X220" s="158"/>
      <c r="Y220" s="158"/>
      <c r="Z220" s="158"/>
      <c r="AA220" s="158"/>
      <c r="AB220" s="158"/>
    </row>
    <row r="221" spans="2:28" ht="20.149999999999999" customHeight="1">
      <c r="B221" s="158"/>
      <c r="C221" s="158"/>
      <c r="D221" s="158"/>
      <c r="E221" s="158"/>
      <c r="F221" s="158"/>
      <c r="G221" s="158"/>
      <c r="H221" s="158"/>
      <c r="I221" s="158"/>
      <c r="J221" s="158"/>
      <c r="K221" s="158"/>
      <c r="L221" s="158"/>
      <c r="M221" s="158"/>
      <c r="N221" s="158"/>
      <c r="O221" s="158"/>
      <c r="P221" s="158"/>
      <c r="Q221" s="158"/>
      <c r="R221" s="158"/>
      <c r="S221" s="158"/>
      <c r="T221" s="158"/>
      <c r="U221" s="158"/>
      <c r="V221" s="158"/>
      <c r="W221" s="158"/>
      <c r="X221" s="158"/>
      <c r="Y221" s="158"/>
      <c r="Z221" s="158"/>
      <c r="AA221" s="158"/>
      <c r="AB221" s="158"/>
    </row>
    <row r="222" spans="2:28" ht="20.149999999999999" customHeight="1">
      <c r="B222" s="158"/>
      <c r="C222" s="158"/>
      <c r="D222" s="158"/>
      <c r="E222" s="158"/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  <c r="R222" s="158"/>
      <c r="S222" s="158"/>
      <c r="T222" s="158"/>
      <c r="U222" s="158"/>
      <c r="V222" s="158"/>
      <c r="W222" s="158"/>
      <c r="X222" s="158"/>
      <c r="Y222" s="158"/>
      <c r="Z222" s="158"/>
      <c r="AA222" s="158"/>
      <c r="AB222" s="158"/>
    </row>
    <row r="223" spans="2:28" ht="20.149999999999999" customHeight="1">
      <c r="B223" s="158"/>
      <c r="C223" s="158"/>
      <c r="D223" s="158"/>
      <c r="E223" s="158"/>
      <c r="F223" s="158"/>
      <c r="G223" s="158"/>
      <c r="H223" s="158"/>
      <c r="I223" s="158"/>
      <c r="J223" s="158"/>
      <c r="K223" s="158"/>
      <c r="L223" s="158"/>
      <c r="M223" s="158"/>
      <c r="N223" s="158"/>
      <c r="O223" s="158"/>
      <c r="P223" s="158"/>
      <c r="Q223" s="158"/>
      <c r="R223" s="158"/>
      <c r="S223" s="158"/>
      <c r="T223" s="158"/>
      <c r="U223" s="158"/>
      <c r="V223" s="158"/>
      <c r="W223" s="158"/>
      <c r="X223" s="158"/>
      <c r="Y223" s="158"/>
      <c r="Z223" s="158"/>
      <c r="AA223" s="158"/>
      <c r="AB223" s="158"/>
    </row>
    <row r="224" spans="2:28" ht="20.149999999999999" customHeight="1">
      <c r="B224" s="158"/>
      <c r="C224" s="158"/>
      <c r="D224" s="158"/>
      <c r="E224" s="158"/>
      <c r="F224" s="158"/>
      <c r="G224" s="158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  <c r="R224" s="158"/>
      <c r="S224" s="158"/>
      <c r="T224" s="158"/>
      <c r="U224" s="158"/>
      <c r="V224" s="158"/>
      <c r="W224" s="158"/>
      <c r="X224" s="158"/>
      <c r="Y224" s="158"/>
      <c r="Z224" s="158"/>
      <c r="AA224" s="158"/>
      <c r="AB224" s="158"/>
    </row>
    <row r="225" spans="2:28" ht="20.149999999999999" customHeight="1">
      <c r="B225" s="158"/>
      <c r="C225" s="158"/>
      <c r="D225" s="158"/>
      <c r="E225" s="158"/>
      <c r="F225" s="158"/>
      <c r="G225" s="158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  <c r="R225" s="158"/>
      <c r="S225" s="158"/>
      <c r="T225" s="158"/>
      <c r="U225" s="158"/>
      <c r="V225" s="158"/>
      <c r="W225" s="158"/>
      <c r="X225" s="158"/>
      <c r="Y225" s="158"/>
      <c r="Z225" s="158"/>
      <c r="AA225" s="158"/>
      <c r="AB225" s="158"/>
    </row>
    <row r="226" spans="2:28" ht="20.149999999999999" customHeight="1">
      <c r="B226" s="158"/>
      <c r="C226" s="158"/>
      <c r="D226" s="158"/>
      <c r="E226" s="158"/>
      <c r="F226" s="158"/>
      <c r="G226" s="158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  <c r="R226" s="158"/>
      <c r="S226" s="158"/>
      <c r="T226" s="158"/>
      <c r="U226" s="158"/>
      <c r="V226" s="158"/>
      <c r="W226" s="158"/>
      <c r="X226" s="158"/>
      <c r="Y226" s="158"/>
      <c r="Z226" s="158"/>
      <c r="AA226" s="158"/>
      <c r="AB226" s="158"/>
    </row>
    <row r="227" spans="2:28" ht="20.149999999999999" customHeight="1">
      <c r="B227" s="158"/>
      <c r="C227" s="158"/>
      <c r="D227" s="158"/>
      <c r="E227" s="158"/>
      <c r="F227" s="158"/>
      <c r="G227" s="158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  <c r="R227" s="158"/>
      <c r="S227" s="158"/>
      <c r="T227" s="158"/>
      <c r="U227" s="158"/>
      <c r="V227" s="158"/>
      <c r="W227" s="158"/>
      <c r="X227" s="158"/>
      <c r="Y227" s="158"/>
      <c r="Z227" s="158"/>
      <c r="AA227" s="158"/>
      <c r="AB227" s="158"/>
    </row>
    <row r="228" spans="2:28" ht="20.149999999999999" customHeight="1">
      <c r="B228" s="158"/>
      <c r="C228" s="158"/>
      <c r="D228" s="158"/>
      <c r="E228" s="158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  <c r="R228" s="158"/>
      <c r="S228" s="158"/>
      <c r="T228" s="158"/>
      <c r="U228" s="158"/>
      <c r="V228" s="158"/>
      <c r="W228" s="158"/>
      <c r="X228" s="158"/>
      <c r="Y228" s="158"/>
      <c r="Z228" s="158"/>
      <c r="AA228" s="158"/>
      <c r="AB228" s="158"/>
    </row>
    <row r="229" spans="2:28" ht="20.149999999999999" customHeight="1">
      <c r="B229" s="158"/>
      <c r="C229" s="158"/>
      <c r="D229" s="158"/>
      <c r="E229" s="158"/>
      <c r="F229" s="158"/>
      <c r="G229" s="158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  <c r="R229" s="158"/>
      <c r="S229" s="158"/>
      <c r="T229" s="158"/>
      <c r="U229" s="158"/>
      <c r="V229" s="158"/>
      <c r="W229" s="158"/>
      <c r="X229" s="158"/>
      <c r="Y229" s="158"/>
      <c r="Z229" s="158"/>
      <c r="AA229" s="158"/>
      <c r="AB229" s="158"/>
    </row>
    <row r="230" spans="2:28" ht="20.149999999999999" customHeight="1">
      <c r="B230" s="158"/>
      <c r="C230" s="158"/>
      <c r="D230" s="158"/>
      <c r="E230" s="158"/>
      <c r="F230" s="158"/>
      <c r="G230" s="158"/>
      <c r="H230" s="158"/>
      <c r="I230" s="158"/>
      <c r="J230" s="158"/>
      <c r="K230" s="158"/>
      <c r="L230" s="158"/>
      <c r="M230" s="158"/>
      <c r="N230" s="158"/>
      <c r="O230" s="158"/>
      <c r="P230" s="158"/>
      <c r="Q230" s="158"/>
      <c r="R230" s="158"/>
      <c r="S230" s="158"/>
      <c r="T230" s="158"/>
      <c r="U230" s="158"/>
      <c r="V230" s="158"/>
      <c r="W230" s="158"/>
      <c r="X230" s="158"/>
      <c r="Y230" s="158"/>
      <c r="Z230" s="158"/>
      <c r="AA230" s="158"/>
      <c r="AB230" s="158"/>
    </row>
    <row r="231" spans="2:28" ht="20.149999999999999" customHeight="1">
      <c r="B231" s="158"/>
      <c r="C231" s="158"/>
      <c r="D231" s="158"/>
      <c r="E231" s="158"/>
      <c r="F231" s="158"/>
      <c r="G231" s="158"/>
      <c r="H231" s="158"/>
      <c r="I231" s="158"/>
      <c r="J231" s="158"/>
      <c r="K231" s="158"/>
      <c r="L231" s="158"/>
      <c r="M231" s="158"/>
      <c r="N231" s="158"/>
      <c r="O231" s="158"/>
      <c r="P231" s="158"/>
      <c r="Q231" s="158"/>
      <c r="R231" s="158"/>
      <c r="S231" s="158"/>
      <c r="T231" s="158"/>
      <c r="U231" s="158"/>
      <c r="V231" s="158"/>
      <c r="W231" s="158"/>
      <c r="X231" s="158"/>
      <c r="Y231" s="158"/>
      <c r="Z231" s="158"/>
      <c r="AA231" s="158"/>
      <c r="AB231" s="158"/>
    </row>
    <row r="232" spans="2:28" ht="20.149999999999999" customHeight="1">
      <c r="B232" s="158"/>
      <c r="C232" s="158"/>
      <c r="D232" s="158"/>
      <c r="E232" s="158"/>
      <c r="F232" s="158"/>
      <c r="G232" s="158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  <c r="R232" s="158"/>
      <c r="S232" s="158"/>
      <c r="T232" s="158"/>
      <c r="U232" s="158"/>
      <c r="V232" s="158"/>
      <c r="W232" s="158"/>
      <c r="X232" s="158"/>
      <c r="Y232" s="158"/>
      <c r="Z232" s="158"/>
      <c r="AA232" s="158"/>
      <c r="AB232" s="158"/>
    </row>
    <row r="233" spans="2:28" ht="20.149999999999999" customHeight="1">
      <c r="B233" s="158"/>
      <c r="C233" s="158"/>
      <c r="D233" s="158"/>
      <c r="E233" s="158"/>
      <c r="F233" s="158"/>
      <c r="G233" s="158"/>
      <c r="H233" s="158"/>
      <c r="I233" s="158"/>
      <c r="J233" s="158"/>
      <c r="K233" s="158"/>
      <c r="L233" s="158"/>
      <c r="M233" s="158"/>
      <c r="N233" s="158"/>
      <c r="O233" s="158"/>
      <c r="P233" s="158"/>
      <c r="Q233" s="158"/>
      <c r="R233" s="158"/>
      <c r="S233" s="158"/>
      <c r="T233" s="158"/>
      <c r="U233" s="158"/>
      <c r="V233" s="158"/>
      <c r="W233" s="158"/>
      <c r="X233" s="158"/>
      <c r="Y233" s="158"/>
      <c r="Z233" s="158"/>
      <c r="AA233" s="158"/>
      <c r="AB233" s="158"/>
    </row>
    <row r="234" spans="2:28" ht="20.149999999999999" customHeight="1">
      <c r="B234" s="158"/>
      <c r="C234" s="158"/>
      <c r="D234" s="158"/>
      <c r="E234" s="158"/>
      <c r="F234" s="158"/>
      <c r="G234" s="158"/>
      <c r="H234" s="158"/>
      <c r="I234" s="158"/>
      <c r="J234" s="158"/>
      <c r="K234" s="158"/>
      <c r="L234" s="158"/>
      <c r="M234" s="158"/>
      <c r="N234" s="158"/>
      <c r="O234" s="158"/>
      <c r="P234" s="158"/>
      <c r="Q234" s="158"/>
      <c r="R234" s="158"/>
      <c r="S234" s="158"/>
      <c r="T234" s="158"/>
      <c r="U234" s="158"/>
      <c r="V234" s="158"/>
      <c r="W234" s="158"/>
      <c r="X234" s="158"/>
      <c r="Y234" s="158"/>
      <c r="Z234" s="158"/>
      <c r="AA234" s="158"/>
      <c r="AB234" s="158"/>
    </row>
    <row r="235" spans="2:28" ht="20.149999999999999" customHeight="1">
      <c r="B235" s="158"/>
      <c r="C235" s="158"/>
      <c r="D235" s="158"/>
      <c r="E235" s="158"/>
      <c r="F235" s="158"/>
      <c r="G235" s="158"/>
      <c r="H235" s="158"/>
      <c r="I235" s="158"/>
      <c r="J235" s="158"/>
      <c r="K235" s="158"/>
      <c r="L235" s="158"/>
      <c r="M235" s="158"/>
      <c r="N235" s="158"/>
      <c r="O235" s="158"/>
      <c r="P235" s="158"/>
      <c r="Q235" s="158"/>
      <c r="R235" s="158"/>
      <c r="S235" s="158"/>
      <c r="T235" s="158"/>
      <c r="U235" s="158"/>
      <c r="V235" s="158"/>
      <c r="W235" s="158"/>
      <c r="X235" s="158"/>
      <c r="Y235" s="158"/>
      <c r="Z235" s="158"/>
      <c r="AA235" s="158"/>
      <c r="AB235" s="158"/>
    </row>
    <row r="236" spans="2:28" ht="20.149999999999999" customHeight="1">
      <c r="B236" s="158"/>
      <c r="C236" s="158"/>
      <c r="D236" s="158"/>
      <c r="E236" s="158"/>
      <c r="F236" s="158"/>
      <c r="G236" s="158"/>
      <c r="H236" s="158"/>
      <c r="I236" s="158"/>
      <c r="J236" s="158"/>
      <c r="K236" s="158"/>
      <c r="L236" s="158"/>
      <c r="M236" s="158"/>
      <c r="N236" s="158"/>
      <c r="O236" s="158"/>
      <c r="P236" s="158"/>
      <c r="Q236" s="158"/>
      <c r="R236" s="158"/>
      <c r="S236" s="158"/>
      <c r="T236" s="158"/>
      <c r="U236" s="158"/>
      <c r="V236" s="158"/>
      <c r="W236" s="158"/>
      <c r="X236" s="158"/>
      <c r="Y236" s="158"/>
      <c r="Z236" s="158"/>
      <c r="AA236" s="158"/>
      <c r="AB236" s="158"/>
    </row>
    <row r="237" spans="2:28" ht="20.149999999999999" customHeight="1">
      <c r="B237" s="158"/>
      <c r="C237" s="158"/>
      <c r="D237" s="158"/>
      <c r="E237" s="158"/>
      <c r="F237" s="158"/>
      <c r="G237" s="158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  <c r="R237" s="158"/>
      <c r="S237" s="158"/>
      <c r="T237" s="158"/>
      <c r="U237" s="158"/>
      <c r="V237" s="158"/>
      <c r="W237" s="158"/>
      <c r="X237" s="158"/>
      <c r="Y237" s="158"/>
      <c r="Z237" s="158"/>
      <c r="AA237" s="158"/>
      <c r="AB237" s="158"/>
    </row>
    <row r="238" spans="2:28" ht="20.149999999999999" customHeight="1">
      <c r="B238" s="158"/>
      <c r="C238" s="158"/>
      <c r="D238" s="158"/>
      <c r="E238" s="158"/>
      <c r="F238" s="158"/>
      <c r="G238" s="158"/>
      <c r="H238" s="158"/>
      <c r="I238" s="158"/>
      <c r="J238" s="158"/>
      <c r="K238" s="158"/>
      <c r="L238" s="158"/>
      <c r="M238" s="158"/>
      <c r="N238" s="158"/>
      <c r="O238" s="158"/>
      <c r="P238" s="158"/>
      <c r="Q238" s="158"/>
      <c r="R238" s="158"/>
      <c r="S238" s="158"/>
      <c r="T238" s="158"/>
      <c r="U238" s="158"/>
      <c r="V238" s="158"/>
      <c r="W238" s="158"/>
      <c r="X238" s="158"/>
      <c r="Y238" s="158"/>
      <c r="Z238" s="158"/>
      <c r="AA238" s="158"/>
      <c r="AB238" s="158"/>
    </row>
    <row r="239" spans="2:28" ht="20.149999999999999" customHeight="1">
      <c r="B239" s="158"/>
      <c r="C239" s="158"/>
      <c r="D239" s="158"/>
      <c r="E239" s="158"/>
      <c r="F239" s="158"/>
      <c r="G239" s="158"/>
      <c r="H239" s="158"/>
      <c r="I239" s="158"/>
      <c r="J239" s="158"/>
      <c r="K239" s="158"/>
      <c r="L239" s="158"/>
      <c r="M239" s="158"/>
      <c r="N239" s="158"/>
      <c r="O239" s="158"/>
      <c r="P239" s="158"/>
      <c r="Q239" s="158"/>
      <c r="R239" s="158"/>
      <c r="S239" s="158"/>
      <c r="T239" s="158"/>
      <c r="U239" s="158"/>
      <c r="V239" s="158"/>
      <c r="W239" s="158"/>
      <c r="X239" s="158"/>
      <c r="Y239" s="158"/>
      <c r="Z239" s="158"/>
      <c r="AA239" s="158"/>
      <c r="AB239" s="158"/>
    </row>
    <row r="240" spans="2:28" ht="20.149999999999999" customHeight="1">
      <c r="B240" s="158"/>
      <c r="C240" s="158"/>
      <c r="D240" s="158"/>
      <c r="E240" s="158"/>
      <c r="F240" s="158"/>
      <c r="G240" s="158"/>
      <c r="H240" s="158"/>
      <c r="I240" s="158"/>
      <c r="J240" s="158"/>
      <c r="K240" s="158"/>
      <c r="L240" s="158"/>
      <c r="M240" s="158"/>
      <c r="N240" s="158"/>
      <c r="O240" s="158"/>
      <c r="P240" s="158"/>
      <c r="Q240" s="158"/>
      <c r="R240" s="158"/>
      <c r="S240" s="158"/>
      <c r="T240" s="158"/>
      <c r="U240" s="158"/>
      <c r="V240" s="158"/>
      <c r="W240" s="158"/>
      <c r="X240" s="158"/>
      <c r="Y240" s="158"/>
      <c r="Z240" s="158"/>
      <c r="AA240" s="158"/>
      <c r="AB240" s="158"/>
    </row>
    <row r="241" spans="2:28" ht="20.149999999999999" customHeight="1">
      <c r="B241" s="158"/>
      <c r="C241" s="158"/>
      <c r="D241" s="158"/>
      <c r="E241" s="158"/>
      <c r="F241" s="158"/>
      <c r="G241" s="158"/>
      <c r="H241" s="158"/>
      <c r="I241" s="158"/>
      <c r="J241" s="158"/>
      <c r="K241" s="158"/>
      <c r="L241" s="158"/>
      <c r="M241" s="158"/>
      <c r="N241" s="158"/>
      <c r="O241" s="158"/>
      <c r="P241" s="158"/>
      <c r="Q241" s="158"/>
      <c r="R241" s="158"/>
      <c r="S241" s="158"/>
      <c r="T241" s="158"/>
      <c r="U241" s="158"/>
      <c r="V241" s="158"/>
      <c r="W241" s="158"/>
      <c r="X241" s="158"/>
      <c r="Y241" s="158"/>
      <c r="Z241" s="158"/>
      <c r="AA241" s="158"/>
      <c r="AB241" s="158"/>
    </row>
    <row r="242" spans="2:28" ht="20.149999999999999" customHeight="1">
      <c r="B242" s="158"/>
      <c r="C242" s="158"/>
      <c r="D242" s="158"/>
      <c r="E242" s="158"/>
      <c r="F242" s="158"/>
      <c r="G242" s="158"/>
      <c r="H242" s="158"/>
      <c r="I242" s="158"/>
      <c r="J242" s="158"/>
      <c r="K242" s="158"/>
      <c r="L242" s="158"/>
      <c r="M242" s="158"/>
      <c r="N242" s="158"/>
      <c r="O242" s="158"/>
      <c r="P242" s="158"/>
      <c r="Q242" s="158"/>
      <c r="R242" s="158"/>
      <c r="S242" s="158"/>
      <c r="T242" s="158"/>
      <c r="U242" s="158"/>
      <c r="V242" s="158"/>
      <c r="W242" s="158"/>
      <c r="X242" s="158"/>
      <c r="Y242" s="158"/>
      <c r="Z242" s="158"/>
      <c r="AA242" s="158"/>
      <c r="AB242" s="158"/>
    </row>
    <row r="243" spans="2:28" ht="20.149999999999999" customHeight="1">
      <c r="B243" s="158"/>
      <c r="C243" s="158"/>
      <c r="D243" s="158"/>
      <c r="E243" s="158"/>
      <c r="F243" s="158"/>
      <c r="G243" s="158"/>
      <c r="H243" s="158"/>
      <c r="I243" s="158"/>
      <c r="J243" s="158"/>
      <c r="K243" s="158"/>
      <c r="L243" s="158"/>
      <c r="M243" s="158"/>
      <c r="N243" s="158"/>
      <c r="O243" s="158"/>
      <c r="P243" s="158"/>
      <c r="Q243" s="158"/>
      <c r="R243" s="158"/>
      <c r="S243" s="158"/>
      <c r="T243" s="158"/>
      <c r="U243" s="158"/>
      <c r="V243" s="158"/>
      <c r="W243" s="158"/>
      <c r="X243" s="158"/>
      <c r="Y243" s="158"/>
      <c r="Z243" s="158"/>
      <c r="AA243" s="158"/>
      <c r="AB243" s="158"/>
    </row>
    <row r="244" spans="2:28" ht="20.149999999999999" customHeight="1">
      <c r="B244" s="158"/>
      <c r="C244" s="158"/>
      <c r="D244" s="158"/>
      <c r="E244" s="158"/>
      <c r="F244" s="158"/>
      <c r="G244" s="158"/>
      <c r="H244" s="158"/>
      <c r="I244" s="158"/>
      <c r="J244" s="158"/>
      <c r="K244" s="158"/>
      <c r="L244" s="158"/>
      <c r="M244" s="158"/>
      <c r="N244" s="158"/>
      <c r="O244" s="158"/>
      <c r="P244" s="158"/>
      <c r="Q244" s="158"/>
      <c r="R244" s="158"/>
      <c r="S244" s="158"/>
      <c r="T244" s="158"/>
      <c r="U244" s="158"/>
      <c r="V244" s="158"/>
      <c r="W244" s="158"/>
      <c r="X244" s="158"/>
      <c r="Y244" s="158"/>
      <c r="Z244" s="158"/>
      <c r="AA244" s="158"/>
      <c r="AB244" s="158"/>
    </row>
    <row r="245" spans="2:28" ht="20.149999999999999" customHeight="1">
      <c r="B245" s="158"/>
      <c r="C245" s="158"/>
      <c r="D245" s="158"/>
      <c r="E245" s="158"/>
      <c r="F245" s="158"/>
      <c r="G245" s="158"/>
      <c r="H245" s="158"/>
      <c r="I245" s="158"/>
      <c r="J245" s="158"/>
      <c r="K245" s="158"/>
      <c r="L245" s="158"/>
      <c r="M245" s="158"/>
      <c r="N245" s="158"/>
      <c r="O245" s="158"/>
      <c r="P245" s="158"/>
      <c r="Q245" s="158"/>
      <c r="R245" s="158"/>
      <c r="S245" s="158"/>
      <c r="T245" s="158"/>
      <c r="U245" s="158"/>
      <c r="V245" s="158"/>
      <c r="W245" s="158"/>
      <c r="X245" s="158"/>
      <c r="Y245" s="158"/>
      <c r="Z245" s="158"/>
      <c r="AA245" s="158"/>
      <c r="AB245" s="158"/>
    </row>
    <row r="246" spans="2:28" ht="20.149999999999999" customHeight="1">
      <c r="B246" s="158"/>
      <c r="C246" s="158"/>
      <c r="D246" s="158"/>
      <c r="E246" s="158"/>
      <c r="F246" s="158"/>
      <c r="G246" s="158"/>
      <c r="H246" s="158"/>
      <c r="I246" s="158"/>
      <c r="J246" s="158"/>
      <c r="K246" s="158"/>
      <c r="L246" s="158"/>
      <c r="M246" s="158"/>
      <c r="N246" s="158"/>
      <c r="O246" s="158"/>
      <c r="P246" s="158"/>
      <c r="Q246" s="158"/>
      <c r="R246" s="158"/>
      <c r="S246" s="158"/>
      <c r="T246" s="158"/>
      <c r="U246" s="158"/>
      <c r="V246" s="158"/>
      <c r="W246" s="158"/>
      <c r="X246" s="158"/>
      <c r="Y246" s="158"/>
      <c r="Z246" s="158"/>
      <c r="AA246" s="158"/>
      <c r="AB246" s="158"/>
    </row>
    <row r="247" spans="2:28" ht="20.149999999999999" customHeight="1">
      <c r="B247" s="158"/>
      <c r="C247" s="158"/>
      <c r="D247" s="158"/>
      <c r="E247" s="158"/>
      <c r="F247" s="158"/>
      <c r="G247" s="158"/>
      <c r="H247" s="158"/>
      <c r="I247" s="158"/>
      <c r="J247" s="158"/>
      <c r="K247" s="158"/>
      <c r="L247" s="158"/>
      <c r="M247" s="158"/>
      <c r="N247" s="158"/>
      <c r="O247" s="158"/>
      <c r="P247" s="158"/>
      <c r="Q247" s="158"/>
      <c r="R247" s="158"/>
      <c r="S247" s="158"/>
      <c r="T247" s="158"/>
      <c r="U247" s="158"/>
      <c r="V247" s="158"/>
      <c r="W247" s="158"/>
      <c r="X247" s="158"/>
      <c r="Y247" s="158"/>
      <c r="Z247" s="158"/>
      <c r="AA247" s="158"/>
      <c r="AB247" s="158"/>
    </row>
    <row r="248" spans="2:28" ht="20.149999999999999" customHeight="1">
      <c r="B248" s="158"/>
      <c r="C248" s="158"/>
      <c r="D248" s="158"/>
      <c r="E248" s="158"/>
      <c r="F248" s="158"/>
      <c r="G248" s="158"/>
      <c r="H248" s="158"/>
      <c r="I248" s="158"/>
      <c r="J248" s="158"/>
      <c r="K248" s="158"/>
      <c r="L248" s="158"/>
      <c r="M248" s="158"/>
      <c r="N248" s="158"/>
      <c r="O248" s="158"/>
      <c r="P248" s="158"/>
      <c r="Q248" s="158"/>
      <c r="R248" s="158"/>
      <c r="S248" s="158"/>
      <c r="T248" s="158"/>
      <c r="U248" s="158"/>
      <c r="V248" s="158"/>
      <c r="W248" s="158"/>
      <c r="X248" s="158"/>
      <c r="Y248" s="158"/>
      <c r="Z248" s="158"/>
      <c r="AA248" s="158"/>
      <c r="AB248" s="158"/>
    </row>
    <row r="249" spans="2:28" ht="20.149999999999999" customHeight="1">
      <c r="B249" s="158"/>
      <c r="C249" s="158"/>
      <c r="D249" s="158"/>
      <c r="E249" s="158"/>
      <c r="F249" s="158"/>
      <c r="G249" s="158"/>
      <c r="H249" s="158"/>
      <c r="I249" s="158"/>
      <c r="J249" s="158"/>
      <c r="K249" s="158"/>
      <c r="L249" s="158"/>
      <c r="M249" s="158"/>
      <c r="N249" s="158"/>
      <c r="O249" s="158"/>
      <c r="P249" s="158"/>
      <c r="Q249" s="158"/>
      <c r="R249" s="158"/>
      <c r="S249" s="158"/>
      <c r="T249" s="158"/>
      <c r="U249" s="158"/>
      <c r="V249" s="158"/>
      <c r="W249" s="158"/>
      <c r="X249" s="158"/>
      <c r="Y249" s="158"/>
      <c r="Z249" s="158"/>
      <c r="AA249" s="158"/>
      <c r="AB249" s="158"/>
    </row>
    <row r="250" spans="2:28" ht="20.149999999999999" customHeight="1">
      <c r="B250" s="158"/>
      <c r="C250" s="158"/>
      <c r="D250" s="158"/>
      <c r="E250" s="158"/>
      <c r="F250" s="158"/>
      <c r="G250" s="158"/>
      <c r="H250" s="158"/>
      <c r="I250" s="158"/>
      <c r="J250" s="158"/>
      <c r="K250" s="158"/>
      <c r="L250" s="158"/>
      <c r="M250" s="158"/>
      <c r="N250" s="158"/>
      <c r="O250" s="158"/>
      <c r="P250" s="158"/>
      <c r="Q250" s="158"/>
      <c r="R250" s="158"/>
      <c r="S250" s="158"/>
      <c r="T250" s="158"/>
      <c r="U250" s="158"/>
      <c r="V250" s="158"/>
      <c r="W250" s="158"/>
      <c r="X250" s="158"/>
      <c r="Y250" s="158"/>
      <c r="Z250" s="158"/>
      <c r="AA250" s="158"/>
      <c r="AB250" s="158"/>
    </row>
    <row r="251" spans="2:28" ht="20.149999999999999" customHeight="1">
      <c r="B251" s="158"/>
      <c r="C251" s="158"/>
      <c r="D251" s="158"/>
      <c r="E251" s="158"/>
      <c r="F251" s="158"/>
      <c r="G251" s="158"/>
      <c r="H251" s="158"/>
      <c r="I251" s="158"/>
      <c r="J251" s="158"/>
      <c r="K251" s="158"/>
      <c r="L251" s="158"/>
      <c r="M251" s="158"/>
      <c r="N251" s="158"/>
      <c r="O251" s="158"/>
      <c r="P251" s="158"/>
      <c r="Q251" s="158"/>
      <c r="R251" s="158"/>
      <c r="S251" s="158"/>
      <c r="T251" s="158"/>
      <c r="U251" s="158"/>
      <c r="V251" s="158"/>
      <c r="W251" s="158"/>
      <c r="X251" s="158"/>
      <c r="Y251" s="158"/>
      <c r="Z251" s="158"/>
      <c r="AA251" s="158"/>
      <c r="AB251" s="158"/>
    </row>
    <row r="252" spans="2:28" ht="20.149999999999999" customHeight="1">
      <c r="B252" s="158"/>
      <c r="C252" s="158"/>
      <c r="D252" s="158"/>
      <c r="E252" s="158"/>
      <c r="F252" s="158"/>
      <c r="G252" s="158"/>
      <c r="H252" s="158"/>
      <c r="I252" s="158"/>
      <c r="J252" s="158"/>
      <c r="K252" s="158"/>
      <c r="L252" s="158"/>
      <c r="M252" s="158"/>
      <c r="N252" s="158"/>
      <c r="O252" s="158"/>
      <c r="P252" s="158"/>
      <c r="Q252" s="158"/>
      <c r="R252" s="158"/>
      <c r="S252" s="158"/>
      <c r="T252" s="158"/>
      <c r="U252" s="158"/>
      <c r="V252" s="158"/>
      <c r="W252" s="158"/>
      <c r="X252" s="158"/>
      <c r="Y252" s="158"/>
      <c r="Z252" s="158"/>
      <c r="AA252" s="158"/>
      <c r="AB252" s="158"/>
    </row>
    <row r="253" spans="2:28" ht="20.149999999999999" customHeight="1">
      <c r="B253" s="158"/>
      <c r="C253" s="158"/>
      <c r="D253" s="158"/>
      <c r="E253" s="158"/>
      <c r="F253" s="158"/>
      <c r="G253" s="158"/>
      <c r="H253" s="158"/>
      <c r="I253" s="158"/>
      <c r="J253" s="158"/>
      <c r="K253" s="158"/>
      <c r="L253" s="158"/>
      <c r="M253" s="158"/>
      <c r="N253" s="158"/>
      <c r="O253" s="158"/>
      <c r="P253" s="158"/>
      <c r="Q253" s="158"/>
      <c r="R253" s="158"/>
      <c r="S253" s="158"/>
      <c r="T253" s="158"/>
      <c r="U253" s="158"/>
      <c r="V253" s="158"/>
      <c r="W253" s="158"/>
      <c r="X253" s="158"/>
      <c r="Y253" s="158"/>
      <c r="Z253" s="158"/>
      <c r="AA253" s="158"/>
      <c r="AB253" s="158"/>
    </row>
    <row r="254" spans="2:28" ht="20.149999999999999" customHeight="1">
      <c r="B254" s="158"/>
      <c r="C254" s="158"/>
      <c r="D254" s="158"/>
      <c r="E254" s="158"/>
      <c r="F254" s="158"/>
      <c r="G254" s="158"/>
      <c r="H254" s="158"/>
      <c r="I254" s="158"/>
      <c r="J254" s="158"/>
      <c r="K254" s="158"/>
      <c r="L254" s="158"/>
      <c r="M254" s="158"/>
      <c r="N254" s="158"/>
      <c r="O254" s="158"/>
      <c r="P254" s="158"/>
      <c r="Q254" s="158"/>
      <c r="R254" s="158"/>
      <c r="S254" s="158"/>
      <c r="T254" s="158"/>
      <c r="U254" s="158"/>
      <c r="V254" s="158"/>
      <c r="W254" s="158"/>
      <c r="X254" s="158"/>
      <c r="Y254" s="158"/>
      <c r="Z254" s="158"/>
      <c r="AA254" s="158"/>
      <c r="AB254" s="158"/>
    </row>
    <row r="255" spans="2:28" ht="20.149999999999999" customHeight="1">
      <c r="B255" s="158"/>
      <c r="C255" s="158"/>
      <c r="D255" s="158"/>
      <c r="E255" s="158"/>
      <c r="F255" s="158"/>
      <c r="G255" s="158"/>
      <c r="H255" s="158"/>
      <c r="I255" s="158"/>
      <c r="J255" s="158"/>
      <c r="K255" s="158"/>
      <c r="L255" s="158"/>
      <c r="M255" s="158"/>
      <c r="N255" s="158"/>
      <c r="O255" s="158"/>
      <c r="P255" s="158"/>
      <c r="Q255" s="158"/>
      <c r="R255" s="158"/>
      <c r="S255" s="158"/>
      <c r="T255" s="158"/>
      <c r="U255" s="158"/>
      <c r="V255" s="158"/>
      <c r="W255" s="158"/>
      <c r="X255" s="158"/>
      <c r="Y255" s="158"/>
      <c r="Z255" s="158"/>
      <c r="AA255" s="158"/>
      <c r="AB255" s="158"/>
    </row>
    <row r="256" spans="2:28" ht="20.149999999999999" customHeight="1">
      <c r="B256" s="158"/>
      <c r="C256" s="158"/>
      <c r="D256" s="158"/>
      <c r="E256" s="158"/>
      <c r="F256" s="158"/>
      <c r="G256" s="158"/>
      <c r="H256" s="158"/>
      <c r="I256" s="158"/>
      <c r="J256" s="158"/>
      <c r="K256" s="158"/>
      <c r="L256" s="158"/>
      <c r="M256" s="158"/>
      <c r="N256" s="158"/>
      <c r="O256" s="158"/>
      <c r="P256" s="158"/>
      <c r="Q256" s="158"/>
      <c r="R256" s="158"/>
      <c r="S256" s="158"/>
      <c r="T256" s="158"/>
      <c r="U256" s="158"/>
      <c r="V256" s="158"/>
      <c r="W256" s="158"/>
      <c r="X256" s="158"/>
      <c r="Y256" s="158"/>
      <c r="Z256" s="158"/>
      <c r="AA256" s="158"/>
      <c r="AB256" s="158"/>
    </row>
    <row r="257" spans="2:28" ht="20.149999999999999" customHeight="1">
      <c r="B257" s="158"/>
      <c r="C257" s="158"/>
      <c r="D257" s="158"/>
      <c r="E257" s="158"/>
      <c r="F257" s="158"/>
      <c r="G257" s="158"/>
      <c r="H257" s="158"/>
      <c r="I257" s="158"/>
      <c r="J257" s="158"/>
      <c r="K257" s="158"/>
      <c r="L257" s="158"/>
      <c r="M257" s="158"/>
      <c r="N257" s="158"/>
      <c r="O257" s="158"/>
      <c r="P257" s="158"/>
      <c r="Q257" s="158"/>
      <c r="R257" s="158"/>
      <c r="S257" s="158"/>
      <c r="T257" s="158"/>
      <c r="U257" s="158"/>
      <c r="V257" s="158"/>
      <c r="W257" s="158"/>
      <c r="X257" s="158"/>
      <c r="Y257" s="158"/>
      <c r="Z257" s="158"/>
      <c r="AA257" s="158"/>
      <c r="AB257" s="158"/>
    </row>
    <row r="258" spans="2:28" ht="20.149999999999999" customHeight="1">
      <c r="B258" s="158"/>
      <c r="C258" s="158"/>
      <c r="D258" s="158"/>
      <c r="E258" s="158"/>
      <c r="F258" s="158"/>
      <c r="G258" s="158"/>
      <c r="H258" s="158"/>
      <c r="I258" s="158"/>
      <c r="J258" s="158"/>
      <c r="K258" s="158"/>
      <c r="L258" s="158"/>
      <c r="M258" s="158"/>
      <c r="N258" s="158"/>
      <c r="O258" s="158"/>
      <c r="P258" s="158"/>
      <c r="Q258" s="158"/>
      <c r="R258" s="158"/>
      <c r="S258" s="158"/>
      <c r="T258" s="158"/>
      <c r="U258" s="158"/>
      <c r="V258" s="158"/>
      <c r="W258" s="158"/>
      <c r="X258" s="158"/>
      <c r="Y258" s="158"/>
      <c r="Z258" s="158"/>
      <c r="AA258" s="158"/>
      <c r="AB258" s="158"/>
    </row>
    <row r="259" spans="2:28" ht="20.149999999999999" customHeight="1">
      <c r="B259" s="158"/>
      <c r="C259" s="158"/>
      <c r="D259" s="158"/>
      <c r="E259" s="158"/>
      <c r="F259" s="158"/>
      <c r="G259" s="158"/>
      <c r="H259" s="158"/>
      <c r="I259" s="158"/>
      <c r="J259" s="158"/>
      <c r="K259" s="158"/>
      <c r="L259" s="158"/>
      <c r="M259" s="158"/>
      <c r="N259" s="158"/>
      <c r="O259" s="158"/>
      <c r="P259" s="158"/>
      <c r="Q259" s="158"/>
      <c r="R259" s="158"/>
      <c r="S259" s="158"/>
      <c r="T259" s="158"/>
      <c r="U259" s="158"/>
      <c r="V259" s="158"/>
      <c r="W259" s="158"/>
      <c r="X259" s="158"/>
      <c r="Y259" s="158"/>
      <c r="Z259" s="158"/>
      <c r="AA259" s="158"/>
      <c r="AB259" s="158"/>
    </row>
    <row r="260" spans="2:28" ht="20.149999999999999" customHeight="1">
      <c r="B260" s="158"/>
      <c r="C260" s="158"/>
      <c r="D260" s="158"/>
      <c r="E260" s="158"/>
      <c r="F260" s="158"/>
      <c r="G260" s="158"/>
      <c r="H260" s="158"/>
      <c r="I260" s="158"/>
      <c r="J260" s="158"/>
      <c r="K260" s="158"/>
      <c r="L260" s="158"/>
      <c r="M260" s="158"/>
      <c r="N260" s="158"/>
      <c r="O260" s="158"/>
      <c r="P260" s="158"/>
      <c r="Q260" s="158"/>
      <c r="R260" s="158"/>
      <c r="S260" s="158"/>
      <c r="T260" s="158"/>
      <c r="U260" s="158"/>
      <c r="V260" s="158"/>
      <c r="W260" s="158"/>
      <c r="X260" s="158"/>
      <c r="Y260" s="158"/>
      <c r="Z260" s="158"/>
      <c r="AA260" s="158"/>
      <c r="AB260" s="158"/>
    </row>
    <row r="261" spans="2:28" ht="20.149999999999999" customHeight="1">
      <c r="B261" s="158"/>
      <c r="C261" s="158"/>
      <c r="D261" s="158"/>
      <c r="E261" s="158"/>
      <c r="F261" s="158"/>
      <c r="G261" s="158"/>
      <c r="H261" s="158"/>
      <c r="I261" s="158"/>
      <c r="J261" s="158"/>
      <c r="K261" s="158"/>
      <c r="L261" s="158"/>
      <c r="M261" s="158"/>
      <c r="N261" s="158"/>
      <c r="O261" s="158"/>
      <c r="P261" s="158"/>
      <c r="Q261" s="158"/>
      <c r="R261" s="158"/>
      <c r="S261" s="158"/>
      <c r="T261" s="158"/>
      <c r="U261" s="158"/>
      <c r="V261" s="158"/>
      <c r="W261" s="158"/>
      <c r="X261" s="158"/>
      <c r="Y261" s="158"/>
      <c r="Z261" s="158"/>
      <c r="AA261" s="158"/>
      <c r="AB261" s="158"/>
    </row>
    <row r="262" spans="2:28" ht="20.149999999999999" customHeight="1">
      <c r="B262" s="158"/>
      <c r="C262" s="158"/>
      <c r="D262" s="158"/>
      <c r="E262" s="158"/>
      <c r="F262" s="158"/>
      <c r="G262" s="158"/>
      <c r="H262" s="158"/>
      <c r="I262" s="158"/>
      <c r="J262" s="158"/>
      <c r="K262" s="158"/>
      <c r="L262" s="158"/>
      <c r="M262" s="158"/>
      <c r="N262" s="158"/>
      <c r="O262" s="158"/>
      <c r="P262" s="158"/>
      <c r="Q262" s="158"/>
      <c r="R262" s="158"/>
      <c r="S262" s="158"/>
      <c r="T262" s="158"/>
      <c r="U262" s="158"/>
      <c r="V262" s="158"/>
      <c r="W262" s="158"/>
      <c r="X262" s="158"/>
      <c r="Y262" s="158"/>
      <c r="Z262" s="158"/>
      <c r="AA262" s="158"/>
      <c r="AB262" s="158"/>
    </row>
    <row r="263" spans="2:28" ht="20.149999999999999" customHeight="1">
      <c r="B263" s="158"/>
      <c r="C263" s="158"/>
      <c r="D263" s="158"/>
      <c r="E263" s="158"/>
      <c r="F263" s="158"/>
      <c r="G263" s="158"/>
      <c r="H263" s="158"/>
      <c r="I263" s="158"/>
      <c r="J263" s="158"/>
      <c r="K263" s="158"/>
      <c r="L263" s="158"/>
      <c r="M263" s="158"/>
      <c r="N263" s="158"/>
      <c r="O263" s="158"/>
      <c r="P263" s="158"/>
      <c r="Q263" s="158"/>
      <c r="R263" s="158"/>
      <c r="S263" s="158"/>
      <c r="T263" s="158"/>
      <c r="U263" s="158"/>
      <c r="V263" s="158"/>
      <c r="W263" s="158"/>
      <c r="X263" s="158"/>
      <c r="Y263" s="158"/>
      <c r="Z263" s="158"/>
      <c r="AA263" s="158"/>
      <c r="AB263" s="158"/>
    </row>
    <row r="264" spans="2:28" ht="20.149999999999999" customHeight="1">
      <c r="B264" s="158"/>
      <c r="C264" s="158"/>
      <c r="D264" s="158"/>
      <c r="E264" s="158"/>
      <c r="F264" s="158"/>
      <c r="G264" s="158"/>
      <c r="H264" s="158"/>
      <c r="I264" s="158"/>
      <c r="J264" s="158"/>
      <c r="K264" s="158"/>
      <c r="L264" s="158"/>
      <c r="M264" s="158"/>
      <c r="N264" s="158"/>
      <c r="O264" s="158"/>
      <c r="P264" s="158"/>
      <c r="Q264" s="158"/>
      <c r="R264" s="158"/>
      <c r="S264" s="158"/>
      <c r="T264" s="158"/>
      <c r="U264" s="158"/>
      <c r="V264" s="158"/>
      <c r="W264" s="158"/>
      <c r="X264" s="158"/>
      <c r="Y264" s="158"/>
      <c r="Z264" s="158"/>
      <c r="AA264" s="158"/>
      <c r="AB264" s="158"/>
    </row>
    <row r="265" spans="2:28" ht="20.149999999999999" customHeight="1">
      <c r="B265" s="158"/>
      <c r="C265" s="158"/>
      <c r="D265" s="158"/>
      <c r="E265" s="158"/>
      <c r="F265" s="158"/>
      <c r="G265" s="158"/>
      <c r="H265" s="158"/>
      <c r="I265" s="158"/>
      <c r="J265" s="158"/>
      <c r="K265" s="158"/>
      <c r="L265" s="158"/>
      <c r="M265" s="158"/>
      <c r="N265" s="158"/>
      <c r="O265" s="158"/>
      <c r="P265" s="158"/>
      <c r="Q265" s="158"/>
      <c r="R265" s="158"/>
      <c r="S265" s="158"/>
      <c r="T265" s="158"/>
      <c r="U265" s="158"/>
      <c r="V265" s="158"/>
      <c r="W265" s="158"/>
      <c r="X265" s="158"/>
      <c r="Y265" s="158"/>
      <c r="Z265" s="158"/>
      <c r="AA265" s="158"/>
      <c r="AB265" s="158"/>
    </row>
    <row r="266" spans="2:28" ht="20.149999999999999" customHeight="1">
      <c r="B266" s="158"/>
      <c r="C266" s="158"/>
      <c r="D266" s="158"/>
      <c r="E266" s="158"/>
      <c r="F266" s="158"/>
      <c r="G266" s="158"/>
      <c r="H266" s="158"/>
      <c r="I266" s="158"/>
      <c r="J266" s="158"/>
      <c r="K266" s="158"/>
      <c r="L266" s="158"/>
      <c r="M266" s="158"/>
      <c r="N266" s="158"/>
      <c r="O266" s="158"/>
      <c r="P266" s="158"/>
      <c r="Q266" s="158"/>
      <c r="R266" s="158"/>
      <c r="S266" s="158"/>
      <c r="T266" s="158"/>
      <c r="U266" s="158"/>
      <c r="V266" s="158"/>
      <c r="W266" s="158"/>
      <c r="X266" s="158"/>
      <c r="Y266" s="158"/>
      <c r="Z266" s="158"/>
      <c r="AA266" s="158"/>
      <c r="AB266" s="158"/>
    </row>
    <row r="267" spans="2:28" ht="20.149999999999999" customHeight="1">
      <c r="B267" s="158"/>
      <c r="C267" s="158"/>
      <c r="D267" s="158"/>
      <c r="E267" s="158"/>
      <c r="F267" s="158"/>
      <c r="G267" s="158"/>
      <c r="H267" s="158"/>
      <c r="I267" s="158"/>
      <c r="J267" s="158"/>
      <c r="K267" s="158"/>
      <c r="L267" s="158"/>
      <c r="M267" s="158"/>
      <c r="N267" s="158"/>
      <c r="O267" s="158"/>
      <c r="P267" s="158"/>
      <c r="Q267" s="158"/>
      <c r="R267" s="158"/>
      <c r="S267" s="158"/>
      <c r="T267" s="158"/>
      <c r="U267" s="158"/>
      <c r="V267" s="158"/>
      <c r="W267" s="158"/>
      <c r="X267" s="158"/>
      <c r="Y267" s="158"/>
      <c r="Z267" s="158"/>
      <c r="AA267" s="158"/>
      <c r="AB267" s="158"/>
    </row>
    <row r="268" spans="2:28" ht="20.149999999999999" customHeight="1">
      <c r="B268" s="158"/>
      <c r="C268" s="158"/>
      <c r="D268" s="158"/>
      <c r="E268" s="158"/>
      <c r="F268" s="158"/>
      <c r="G268" s="158"/>
      <c r="H268" s="158"/>
      <c r="I268" s="158"/>
      <c r="J268" s="158"/>
      <c r="K268" s="158"/>
      <c r="L268" s="158"/>
      <c r="M268" s="158"/>
      <c r="N268" s="158"/>
      <c r="O268" s="158"/>
      <c r="P268" s="158"/>
      <c r="Q268" s="158"/>
      <c r="R268" s="158"/>
      <c r="S268" s="158"/>
      <c r="T268" s="158"/>
      <c r="U268" s="158"/>
      <c r="V268" s="158"/>
      <c r="W268" s="158"/>
      <c r="X268" s="158"/>
      <c r="Y268" s="158"/>
      <c r="Z268" s="158"/>
      <c r="AA268" s="158"/>
      <c r="AB268" s="158"/>
    </row>
    <row r="269" spans="2:28" ht="20.149999999999999" customHeight="1">
      <c r="B269" s="158"/>
      <c r="C269" s="158"/>
      <c r="D269" s="158"/>
      <c r="E269" s="158"/>
      <c r="F269" s="158"/>
      <c r="G269" s="158"/>
      <c r="H269" s="158"/>
      <c r="I269" s="158"/>
      <c r="J269" s="158"/>
      <c r="K269" s="158"/>
      <c r="L269" s="158"/>
      <c r="M269" s="158"/>
      <c r="N269" s="158"/>
      <c r="O269" s="158"/>
      <c r="P269" s="158"/>
      <c r="Q269" s="158"/>
      <c r="R269" s="158"/>
      <c r="S269" s="158"/>
      <c r="T269" s="158"/>
      <c r="U269" s="158"/>
      <c r="V269" s="158"/>
      <c r="W269" s="158"/>
      <c r="X269" s="158"/>
      <c r="Y269" s="158"/>
      <c r="Z269" s="158"/>
      <c r="AA269" s="158"/>
      <c r="AB269" s="158"/>
    </row>
    <row r="270" spans="2:28" ht="20.149999999999999" customHeight="1">
      <c r="B270" s="158"/>
      <c r="C270" s="158"/>
      <c r="D270" s="158"/>
      <c r="E270" s="158"/>
      <c r="F270" s="158"/>
      <c r="G270" s="158"/>
      <c r="H270" s="158"/>
      <c r="I270" s="158"/>
      <c r="J270" s="158"/>
      <c r="K270" s="158"/>
      <c r="L270" s="158"/>
      <c r="M270" s="158"/>
      <c r="N270" s="158"/>
      <c r="O270" s="158"/>
      <c r="P270" s="158"/>
      <c r="Q270" s="158"/>
      <c r="R270" s="158"/>
      <c r="S270" s="158"/>
      <c r="T270" s="158"/>
      <c r="U270" s="158"/>
      <c r="V270" s="158"/>
      <c r="W270" s="158"/>
      <c r="X270" s="158"/>
      <c r="Y270" s="158"/>
      <c r="Z270" s="158"/>
      <c r="AA270" s="158"/>
      <c r="AB270" s="158"/>
    </row>
  </sheetData>
  <mergeCells count="8">
    <mergeCell ref="M3:M4"/>
    <mergeCell ref="I4:K4"/>
    <mergeCell ref="L4:L5"/>
    <mergeCell ref="A3:A5"/>
    <mergeCell ref="B3:D3"/>
    <mergeCell ref="E3:F3"/>
    <mergeCell ref="G3:H3"/>
    <mergeCell ref="I3:L3"/>
  </mergeCells>
  <phoneticPr fontId="7" type="noConversion"/>
  <printOptions horizontalCentered="1"/>
  <pageMargins left="0" right="0" top="0" bottom="0.39370078740157483" header="0" footer="0"/>
  <pageSetup paperSize="9" scale="59" fitToHeight="3" orientation="landscape" r:id="rId1"/>
  <headerFooter alignWithMargins="0">
    <oddFooter xml:space="preserve">&amp;RPàgina &amp;P de &amp;N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299"/>
  <sheetViews>
    <sheetView showGridLines="0" topLeftCell="C1" zoomScale="70" zoomScaleNormal="70" workbookViewId="0">
      <selection activeCell="J1" sqref="J1:J1048576"/>
    </sheetView>
  </sheetViews>
  <sheetFormatPr baseColWidth="10" defaultColWidth="9" defaultRowHeight="20.149999999999999" customHeight="1"/>
  <cols>
    <col min="1" max="1" width="20.765625" style="46" customWidth="1"/>
    <col min="2" max="2" width="16.765625" style="2" customWidth="1"/>
    <col min="3" max="3" width="16.3828125" style="2" customWidth="1"/>
    <col min="4" max="4" width="11.61328125" style="2" customWidth="1"/>
    <col min="5" max="5" width="10.15234375" style="2" customWidth="1"/>
    <col min="6" max="6" width="17.3828125" style="2" bestFit="1" customWidth="1"/>
    <col min="7" max="7" width="15.3828125" style="2" customWidth="1"/>
    <col min="8" max="8" width="15.15234375" style="2" customWidth="1"/>
    <col min="9" max="9" width="19.23046875" style="2" bestFit="1" customWidth="1"/>
    <col min="10" max="10" width="17.765625" style="2" customWidth="1"/>
    <col min="11" max="11" width="17.4609375" style="2" customWidth="1"/>
    <col min="12" max="12" width="20.15234375" style="96" customWidth="1"/>
    <col min="13" max="13" width="17" style="2" customWidth="1"/>
    <col min="14" max="14" width="3.765625" style="2" customWidth="1"/>
    <col min="15" max="15" width="3.23046875" style="2" customWidth="1"/>
    <col min="16" max="17" width="12.23046875" style="2" bestFit="1" customWidth="1"/>
    <col min="18" max="18" width="15.765625" style="2" bestFit="1" customWidth="1"/>
    <col min="19" max="16384" width="9" style="2"/>
  </cols>
  <sheetData>
    <row r="1" spans="1:250" s="1" customFormat="1" ht="21.75" customHeight="1">
      <c r="A1" s="119" t="s">
        <v>294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93"/>
      <c r="M1" s="76"/>
      <c r="N1" s="77"/>
    </row>
    <row r="2" spans="1:250" s="125" customFormat="1" ht="41.25" customHeight="1">
      <c r="A2" s="127"/>
      <c r="L2" s="128"/>
      <c r="N2" s="129"/>
    </row>
    <row r="3" spans="1:250" ht="30.75" customHeight="1">
      <c r="A3" s="263" t="s">
        <v>164</v>
      </c>
      <c r="B3" s="268" t="s">
        <v>4</v>
      </c>
      <c r="C3" s="268"/>
      <c r="D3" s="268"/>
      <c r="E3" s="268"/>
      <c r="F3" s="268"/>
      <c r="G3" s="268" t="s">
        <v>175</v>
      </c>
      <c r="H3" s="268"/>
      <c r="I3" s="267" t="s">
        <v>176</v>
      </c>
      <c r="J3" s="267" t="s">
        <v>177</v>
      </c>
      <c r="K3" s="267"/>
      <c r="L3" s="267"/>
      <c r="M3" s="267"/>
      <c r="N3" s="11"/>
    </row>
    <row r="4" spans="1:250" ht="25.5" customHeight="1">
      <c r="A4" s="263"/>
      <c r="B4" s="269" t="s">
        <v>184</v>
      </c>
      <c r="C4" s="269"/>
      <c r="D4" s="269" t="s">
        <v>185</v>
      </c>
      <c r="E4" s="269"/>
      <c r="F4" s="269" t="s">
        <v>114</v>
      </c>
      <c r="G4" s="48" t="s">
        <v>1</v>
      </c>
      <c r="H4" s="48" t="s">
        <v>2</v>
      </c>
      <c r="I4" s="267"/>
      <c r="J4" s="47" t="s">
        <v>178</v>
      </c>
      <c r="K4" s="47" t="s">
        <v>179</v>
      </c>
      <c r="L4" s="95" t="s">
        <v>180</v>
      </c>
      <c r="M4" s="47" t="s">
        <v>209</v>
      </c>
      <c r="N4" s="11"/>
    </row>
    <row r="5" spans="1:250" ht="21.5" customHeight="1">
      <c r="A5" s="263"/>
      <c r="B5" s="48" t="s">
        <v>173</v>
      </c>
      <c r="C5" s="48" t="s">
        <v>174</v>
      </c>
      <c r="D5" s="48" t="s">
        <v>173</v>
      </c>
      <c r="E5" s="48" t="s">
        <v>174</v>
      </c>
      <c r="F5" s="269"/>
      <c r="G5" s="48" t="s">
        <v>7</v>
      </c>
      <c r="H5" s="48" t="s">
        <v>7</v>
      </c>
      <c r="I5" s="48" t="s">
        <v>11</v>
      </c>
      <c r="J5" s="48" t="s">
        <v>11</v>
      </c>
      <c r="K5" s="48" t="s">
        <v>11</v>
      </c>
      <c r="L5" s="110" t="s">
        <v>11</v>
      </c>
      <c r="M5" s="48" t="s">
        <v>11</v>
      </c>
      <c r="N5" s="11"/>
    </row>
    <row r="6" spans="1:250" s="79" customFormat="1" ht="19.5" customHeight="1">
      <c r="L6" s="94"/>
      <c r="N6" s="82"/>
    </row>
    <row r="7" spans="1:250" s="60" customFormat="1" ht="15">
      <c r="A7" s="32" t="s">
        <v>208</v>
      </c>
      <c r="B7" s="36"/>
      <c r="C7" s="37"/>
      <c r="D7" s="37"/>
      <c r="E7" s="37"/>
      <c r="F7" s="37"/>
      <c r="G7" s="36"/>
      <c r="H7" s="38"/>
      <c r="I7" s="45"/>
      <c r="J7" s="40"/>
      <c r="K7" s="40"/>
      <c r="L7" s="40"/>
      <c r="M7" s="41"/>
      <c r="N7" s="1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</row>
    <row r="8" spans="1:250" ht="15">
      <c r="A8" s="49" t="s">
        <v>18</v>
      </c>
      <c r="B8" s="157">
        <v>8418</v>
      </c>
      <c r="C8" s="157">
        <v>441</v>
      </c>
      <c r="D8" s="157">
        <v>0</v>
      </c>
      <c r="E8" s="157">
        <v>0</v>
      </c>
      <c r="F8" s="157">
        <v>8859</v>
      </c>
      <c r="G8" s="157">
        <v>12085</v>
      </c>
      <c r="H8" s="157">
        <v>28011</v>
      </c>
      <c r="I8" s="157">
        <v>114084</v>
      </c>
      <c r="J8" s="157">
        <v>12662</v>
      </c>
      <c r="K8" s="157">
        <v>52495</v>
      </c>
      <c r="L8" s="157">
        <v>48927</v>
      </c>
      <c r="M8" s="157">
        <v>0</v>
      </c>
      <c r="N8" s="202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</row>
    <row r="9" spans="1:250" ht="15">
      <c r="A9" s="49" t="s">
        <v>19</v>
      </c>
      <c r="B9" s="157">
        <v>6898</v>
      </c>
      <c r="C9" s="157">
        <v>1583</v>
      </c>
      <c r="D9" s="157">
        <v>0</v>
      </c>
      <c r="E9" s="157">
        <v>0</v>
      </c>
      <c r="F9" s="157">
        <v>8481</v>
      </c>
      <c r="G9" s="157">
        <v>15139</v>
      </c>
      <c r="H9" s="157">
        <v>29808</v>
      </c>
      <c r="I9" s="157">
        <v>151615</v>
      </c>
      <c r="J9" s="157">
        <v>33355</v>
      </c>
      <c r="K9" s="157">
        <v>75807</v>
      </c>
      <c r="L9" s="157">
        <v>42453</v>
      </c>
      <c r="M9" s="157">
        <v>0</v>
      </c>
      <c r="N9" s="202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</row>
    <row r="10" spans="1:250" ht="15">
      <c r="A10" s="49" t="s">
        <v>20</v>
      </c>
      <c r="B10" s="157">
        <v>5654</v>
      </c>
      <c r="C10" s="157">
        <v>2369</v>
      </c>
      <c r="D10" s="157">
        <v>0</v>
      </c>
      <c r="E10" s="157">
        <v>0</v>
      </c>
      <c r="F10" s="157">
        <v>8023</v>
      </c>
      <c r="G10" s="157">
        <v>10008</v>
      </c>
      <c r="H10" s="157">
        <v>20726</v>
      </c>
      <c r="I10" s="157">
        <v>105685</v>
      </c>
      <c r="J10" s="157">
        <v>34876</v>
      </c>
      <c r="K10" s="157">
        <v>20080</v>
      </c>
      <c r="L10" s="157">
        <v>50729</v>
      </c>
      <c r="M10" s="157">
        <v>0</v>
      </c>
      <c r="N10" s="202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</row>
    <row r="11" spans="1:250" ht="15">
      <c r="A11" s="49" t="s">
        <v>21</v>
      </c>
      <c r="B11" s="157">
        <v>815</v>
      </c>
      <c r="C11" s="157">
        <v>87</v>
      </c>
      <c r="D11" s="157">
        <v>0</v>
      </c>
      <c r="E11" s="157">
        <v>0</v>
      </c>
      <c r="F11" s="157">
        <v>902</v>
      </c>
      <c r="G11" s="157">
        <v>2339</v>
      </c>
      <c r="H11" s="157">
        <v>20000</v>
      </c>
      <c r="I11" s="157">
        <v>3646</v>
      </c>
      <c r="J11" s="157">
        <v>1823</v>
      </c>
      <c r="K11" s="157">
        <v>1823</v>
      </c>
      <c r="L11" s="157">
        <v>0</v>
      </c>
      <c r="M11" s="157">
        <v>0</v>
      </c>
      <c r="N11" s="202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</row>
    <row r="12" spans="1:250" s="10" customFormat="1" ht="15">
      <c r="A12" s="51" t="s">
        <v>22</v>
      </c>
      <c r="B12" s="138">
        <f>SUM(B8:B11)</f>
        <v>21785</v>
      </c>
      <c r="C12" s="138">
        <f t="shared" ref="C12:F12" si="0">SUM(C8:C11)</f>
        <v>4480</v>
      </c>
      <c r="D12" s="138">
        <f t="shared" si="0"/>
        <v>0</v>
      </c>
      <c r="E12" s="138">
        <f t="shared" si="0"/>
        <v>0</v>
      </c>
      <c r="F12" s="138">
        <f t="shared" si="0"/>
        <v>26265</v>
      </c>
      <c r="G12" s="246"/>
      <c r="H12" s="246"/>
      <c r="I12" s="138">
        <f t="shared" ref="I12" si="1">SUM(I8:I11)</f>
        <v>375030</v>
      </c>
      <c r="J12" s="138">
        <f t="shared" ref="J12" si="2">SUM(J8:J11)</f>
        <v>82716</v>
      </c>
      <c r="K12" s="138">
        <f t="shared" ref="K12" si="3">SUM(K8:K11)</f>
        <v>150205</v>
      </c>
      <c r="L12" s="138">
        <f t="shared" ref="L12" si="4">SUM(L8:L11)</f>
        <v>142109</v>
      </c>
      <c r="M12" s="138">
        <f t="shared" ref="M12" si="5">SUM(M8:M11)</f>
        <v>0</v>
      </c>
      <c r="N12" s="202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</row>
    <row r="13" spans="1:250" ht="15"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202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</row>
    <row r="14" spans="1:250" s="60" customFormat="1" ht="15">
      <c r="A14" s="32" t="s">
        <v>181</v>
      </c>
      <c r="B14" s="143"/>
      <c r="C14" s="144"/>
      <c r="D14" s="144"/>
      <c r="E14" s="144"/>
      <c r="F14" s="144"/>
      <c r="G14" s="143"/>
      <c r="H14" s="145"/>
      <c r="I14" s="154"/>
      <c r="J14" s="144"/>
      <c r="K14" s="144"/>
      <c r="L14" s="144"/>
      <c r="M14" s="145"/>
      <c r="N14" s="202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</row>
    <row r="15" spans="1:250" ht="15">
      <c r="A15" s="49" t="s">
        <v>18</v>
      </c>
      <c r="B15" s="157">
        <v>1532</v>
      </c>
      <c r="C15" s="157">
        <v>415</v>
      </c>
      <c r="D15" s="157">
        <v>0</v>
      </c>
      <c r="E15" s="157">
        <v>0</v>
      </c>
      <c r="F15" s="157">
        <v>1947</v>
      </c>
      <c r="G15" s="157">
        <v>8148</v>
      </c>
      <c r="H15" s="157">
        <v>42424</v>
      </c>
      <c r="I15" s="157">
        <v>30089</v>
      </c>
      <c r="J15" s="157">
        <v>7068</v>
      </c>
      <c r="K15" s="157">
        <v>0</v>
      </c>
      <c r="L15" s="157">
        <v>23021</v>
      </c>
      <c r="M15" s="157">
        <v>0</v>
      </c>
      <c r="N15" s="202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</row>
    <row r="16" spans="1:250" ht="15">
      <c r="A16" s="49" t="s">
        <v>19</v>
      </c>
      <c r="B16" s="157">
        <v>1162</v>
      </c>
      <c r="C16" s="157">
        <v>3946</v>
      </c>
      <c r="D16" s="157">
        <v>0</v>
      </c>
      <c r="E16" s="157">
        <v>0</v>
      </c>
      <c r="F16" s="157">
        <v>5108</v>
      </c>
      <c r="G16" s="157">
        <v>23879</v>
      </c>
      <c r="H16" s="157">
        <v>54131</v>
      </c>
      <c r="I16" s="157">
        <v>241348</v>
      </c>
      <c r="J16" s="157">
        <v>43443</v>
      </c>
      <c r="K16" s="157">
        <v>0</v>
      </c>
      <c r="L16" s="157">
        <v>197905</v>
      </c>
      <c r="M16" s="157">
        <v>0</v>
      </c>
      <c r="N16" s="202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</row>
    <row r="17" spans="1:250" ht="15">
      <c r="A17" s="49" t="s">
        <v>20</v>
      </c>
      <c r="B17" s="157">
        <v>22</v>
      </c>
      <c r="C17" s="157">
        <v>5055</v>
      </c>
      <c r="D17" s="157">
        <v>0</v>
      </c>
      <c r="E17" s="157">
        <v>0</v>
      </c>
      <c r="F17" s="157">
        <v>5077</v>
      </c>
      <c r="G17" s="157">
        <v>16341</v>
      </c>
      <c r="H17" s="157">
        <v>53994</v>
      </c>
      <c r="I17" s="157">
        <v>273299</v>
      </c>
      <c r="J17" s="157">
        <v>10932</v>
      </c>
      <c r="K17" s="157">
        <v>38262</v>
      </c>
      <c r="L17" s="157">
        <v>224105</v>
      </c>
      <c r="M17" s="157">
        <v>0</v>
      </c>
      <c r="N17" s="202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</row>
    <row r="18" spans="1:250" ht="15">
      <c r="A18" s="49" t="s">
        <v>21</v>
      </c>
      <c r="B18" s="157">
        <v>0</v>
      </c>
      <c r="C18" s="157">
        <v>5</v>
      </c>
      <c r="D18" s="157">
        <v>0</v>
      </c>
      <c r="E18" s="157">
        <v>0</v>
      </c>
      <c r="F18" s="157">
        <v>5</v>
      </c>
      <c r="G18" s="157">
        <v>0</v>
      </c>
      <c r="H18" s="157">
        <v>40000</v>
      </c>
      <c r="I18" s="157">
        <v>200</v>
      </c>
      <c r="J18" s="157">
        <v>100</v>
      </c>
      <c r="K18" s="157">
        <v>100</v>
      </c>
      <c r="L18" s="157">
        <v>0</v>
      </c>
      <c r="M18" s="157">
        <v>0</v>
      </c>
      <c r="N18" s="202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</row>
    <row r="19" spans="1:250" s="10" customFormat="1" ht="15">
      <c r="A19" s="51" t="s">
        <v>22</v>
      </c>
      <c r="B19" s="138">
        <f>SUM(B15:B18)</f>
        <v>2716</v>
      </c>
      <c r="C19" s="138">
        <f t="shared" ref="C19" si="6">SUM(C15:C18)</f>
        <v>9421</v>
      </c>
      <c r="D19" s="138">
        <f t="shared" ref="D19" si="7">SUM(D15:D18)</f>
        <v>0</v>
      </c>
      <c r="E19" s="138">
        <f t="shared" ref="E19" si="8">SUM(E15:E18)</f>
        <v>0</v>
      </c>
      <c r="F19" s="138">
        <f t="shared" ref="F19" si="9">SUM(F15:F18)</f>
        <v>12137</v>
      </c>
      <c r="G19" s="246"/>
      <c r="H19" s="246"/>
      <c r="I19" s="138">
        <f t="shared" ref="I19" si="10">SUM(I15:I18)</f>
        <v>544936</v>
      </c>
      <c r="J19" s="138">
        <f t="shared" ref="J19" si="11">SUM(J15:J18)</f>
        <v>61543</v>
      </c>
      <c r="K19" s="138">
        <f t="shared" ref="K19" si="12">SUM(K15:K18)</f>
        <v>38362</v>
      </c>
      <c r="L19" s="138">
        <f t="shared" ref="L19" si="13">SUM(L15:L18)</f>
        <v>445031</v>
      </c>
      <c r="M19" s="138">
        <f t="shared" ref="M19" si="14">SUM(M15:M18)</f>
        <v>0</v>
      </c>
      <c r="N19" s="202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</row>
    <row r="20" spans="1:250" ht="15">
      <c r="A20" s="7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202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</row>
    <row r="21" spans="1:250" s="60" customFormat="1" ht="15">
      <c r="A21" s="32" t="s">
        <v>182</v>
      </c>
      <c r="B21" s="143"/>
      <c r="C21" s="144"/>
      <c r="D21" s="144"/>
      <c r="E21" s="144"/>
      <c r="F21" s="144"/>
      <c r="G21" s="143"/>
      <c r="H21" s="145"/>
      <c r="I21" s="154"/>
      <c r="J21" s="144"/>
      <c r="K21" s="144"/>
      <c r="L21" s="144"/>
      <c r="M21" s="145"/>
      <c r="N21" s="202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</row>
    <row r="22" spans="1:250" ht="15">
      <c r="A22" s="49" t="s">
        <v>18</v>
      </c>
      <c r="B22" s="157">
        <v>1812</v>
      </c>
      <c r="C22" s="157">
        <v>273</v>
      </c>
      <c r="D22" s="157">
        <v>0</v>
      </c>
      <c r="E22" s="157">
        <v>0</v>
      </c>
      <c r="F22" s="157">
        <v>2085</v>
      </c>
      <c r="G22" s="157">
        <v>4009</v>
      </c>
      <c r="H22" s="157">
        <v>42395</v>
      </c>
      <c r="I22" s="157">
        <v>18838</v>
      </c>
      <c r="J22" s="157">
        <v>4432</v>
      </c>
      <c r="K22" s="157">
        <v>0</v>
      </c>
      <c r="L22" s="157">
        <v>14406</v>
      </c>
      <c r="M22" s="157">
        <v>0</v>
      </c>
      <c r="N22" s="202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</row>
    <row r="23" spans="1:250" ht="15">
      <c r="A23" s="49" t="s">
        <v>19</v>
      </c>
      <c r="B23" s="157">
        <v>879</v>
      </c>
      <c r="C23" s="157">
        <v>321</v>
      </c>
      <c r="D23" s="157">
        <v>0</v>
      </c>
      <c r="E23" s="157">
        <v>0</v>
      </c>
      <c r="F23" s="157">
        <v>1200</v>
      </c>
      <c r="G23" s="157">
        <v>15865</v>
      </c>
      <c r="H23" s="157">
        <v>39160</v>
      </c>
      <c r="I23" s="157">
        <v>26516</v>
      </c>
      <c r="J23" s="157">
        <v>8838</v>
      </c>
      <c r="K23" s="157">
        <v>0</v>
      </c>
      <c r="L23" s="157">
        <v>17678</v>
      </c>
      <c r="M23" s="157">
        <v>0</v>
      </c>
      <c r="N23" s="202"/>
      <c r="O23" s="158"/>
      <c r="P23" s="158"/>
      <c r="Q23" s="21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</row>
    <row r="24" spans="1:250" ht="15">
      <c r="A24" s="49" t="s">
        <v>20</v>
      </c>
      <c r="B24" s="157">
        <v>148</v>
      </c>
      <c r="C24" s="157">
        <v>106</v>
      </c>
      <c r="D24" s="157">
        <v>0</v>
      </c>
      <c r="E24" s="157">
        <v>0</v>
      </c>
      <c r="F24" s="157">
        <v>254</v>
      </c>
      <c r="G24" s="157">
        <v>8805</v>
      </c>
      <c r="H24" s="157">
        <v>23996</v>
      </c>
      <c r="I24" s="157">
        <v>3847</v>
      </c>
      <c r="J24" s="157">
        <v>1723</v>
      </c>
      <c r="K24" s="157">
        <v>0</v>
      </c>
      <c r="L24" s="157">
        <v>2124</v>
      </c>
      <c r="M24" s="157">
        <v>0</v>
      </c>
      <c r="N24" s="202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</row>
    <row r="25" spans="1:250" ht="15">
      <c r="A25" s="49" t="s">
        <v>21</v>
      </c>
      <c r="B25" s="157">
        <v>5</v>
      </c>
      <c r="C25" s="157">
        <v>6</v>
      </c>
      <c r="D25" s="157">
        <v>0</v>
      </c>
      <c r="E25" s="157">
        <v>0</v>
      </c>
      <c r="F25" s="157">
        <v>11</v>
      </c>
      <c r="G25" s="157">
        <v>12000</v>
      </c>
      <c r="H25" s="157">
        <v>30000</v>
      </c>
      <c r="I25" s="157">
        <v>240</v>
      </c>
      <c r="J25" s="157">
        <v>120</v>
      </c>
      <c r="K25" s="157">
        <v>120</v>
      </c>
      <c r="L25" s="157">
        <v>0</v>
      </c>
      <c r="M25" s="157">
        <v>0</v>
      </c>
      <c r="N25" s="202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</row>
    <row r="26" spans="1:250" s="10" customFormat="1" ht="15">
      <c r="A26" s="51" t="s">
        <v>22</v>
      </c>
      <c r="B26" s="138">
        <f>SUM(B22:B25)</f>
        <v>2844</v>
      </c>
      <c r="C26" s="138">
        <f t="shared" ref="C26" si="15">SUM(C22:C25)</f>
        <v>706</v>
      </c>
      <c r="D26" s="138">
        <f t="shared" ref="D26" si="16">SUM(D22:D25)</f>
        <v>0</v>
      </c>
      <c r="E26" s="138">
        <f t="shared" ref="E26" si="17">SUM(E22:E25)</f>
        <v>0</v>
      </c>
      <c r="F26" s="138">
        <f t="shared" ref="F26" si="18">SUM(F22:F25)</f>
        <v>3550</v>
      </c>
      <c r="G26" s="246"/>
      <c r="H26" s="246"/>
      <c r="I26" s="138">
        <f t="shared" ref="I26" si="19">SUM(I22:I25)</f>
        <v>49441</v>
      </c>
      <c r="J26" s="138">
        <f t="shared" ref="J26" si="20">SUM(J22:J25)</f>
        <v>15113</v>
      </c>
      <c r="K26" s="138">
        <f t="shared" ref="K26" si="21">SUM(K22:K25)</f>
        <v>120</v>
      </c>
      <c r="L26" s="138">
        <f t="shared" ref="L26" si="22">SUM(L22:L25)</f>
        <v>34208</v>
      </c>
      <c r="M26" s="138">
        <f t="shared" ref="M26" si="23">SUM(M22:M25)</f>
        <v>0</v>
      </c>
      <c r="N26" s="214"/>
      <c r="O26" s="160"/>
      <c r="P26" s="158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</row>
    <row r="27" spans="1:250" ht="15">
      <c r="A27" s="7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202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</row>
    <row r="28" spans="1:250" s="60" customFormat="1" ht="15">
      <c r="A28" s="32" t="s">
        <v>296</v>
      </c>
      <c r="B28" s="143"/>
      <c r="C28" s="144"/>
      <c r="D28" s="144"/>
      <c r="E28" s="144"/>
      <c r="F28" s="144"/>
      <c r="G28" s="143"/>
      <c r="H28" s="145"/>
      <c r="I28" s="154"/>
      <c r="J28" s="144"/>
      <c r="K28" s="144"/>
      <c r="L28" s="144"/>
      <c r="M28" s="145"/>
      <c r="N28" s="202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</row>
    <row r="29" spans="1:250" ht="15">
      <c r="A29" s="49" t="s">
        <v>18</v>
      </c>
      <c r="B29" s="157">
        <v>7385</v>
      </c>
      <c r="C29" s="157">
        <v>504</v>
      </c>
      <c r="D29" s="157">
        <v>4</v>
      </c>
      <c r="E29" s="157">
        <v>3</v>
      </c>
      <c r="F29" s="157">
        <v>7896</v>
      </c>
      <c r="G29" s="157">
        <v>16952</v>
      </c>
      <c r="H29" s="157">
        <v>52444</v>
      </c>
      <c r="I29" s="157">
        <v>151622</v>
      </c>
      <c r="J29" s="157">
        <v>37488</v>
      </c>
      <c r="K29" s="157">
        <v>99880</v>
      </c>
      <c r="L29" s="157">
        <v>14254</v>
      </c>
      <c r="M29" s="157">
        <v>0</v>
      </c>
      <c r="N29" s="202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</row>
    <row r="30" spans="1:250" ht="15">
      <c r="A30" s="49" t="s">
        <v>19</v>
      </c>
      <c r="B30" s="157">
        <v>5596</v>
      </c>
      <c r="C30" s="157">
        <v>2078</v>
      </c>
      <c r="D30" s="157">
        <v>154</v>
      </c>
      <c r="E30" s="157">
        <v>53</v>
      </c>
      <c r="F30" s="157">
        <v>7881</v>
      </c>
      <c r="G30" s="157">
        <v>26232</v>
      </c>
      <c r="H30" s="157">
        <v>58105</v>
      </c>
      <c r="I30" s="157">
        <v>267536</v>
      </c>
      <c r="J30" s="157">
        <v>26753</v>
      </c>
      <c r="K30" s="157">
        <v>53507</v>
      </c>
      <c r="L30" s="157">
        <v>187276</v>
      </c>
      <c r="M30" s="157">
        <v>0</v>
      </c>
      <c r="N30" s="202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</row>
    <row r="31" spans="1:250" ht="15">
      <c r="A31" s="49" t="s">
        <v>20</v>
      </c>
      <c r="B31" s="157">
        <v>768</v>
      </c>
      <c r="C31" s="157">
        <v>2714</v>
      </c>
      <c r="D31" s="157">
        <v>361</v>
      </c>
      <c r="E31" s="157">
        <v>3</v>
      </c>
      <c r="F31" s="157">
        <v>3846</v>
      </c>
      <c r="G31" s="157">
        <v>15038</v>
      </c>
      <c r="H31" s="157">
        <v>50299</v>
      </c>
      <c r="I31" s="157">
        <v>148061</v>
      </c>
      <c r="J31" s="157">
        <v>33758</v>
      </c>
      <c r="K31" s="157">
        <v>7551</v>
      </c>
      <c r="L31" s="157">
        <v>106752</v>
      </c>
      <c r="M31" s="157">
        <v>0</v>
      </c>
      <c r="N31" s="202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50" ht="15">
      <c r="A32" s="49" t="s">
        <v>21</v>
      </c>
      <c r="B32" s="157">
        <v>28</v>
      </c>
      <c r="C32" s="157">
        <v>78</v>
      </c>
      <c r="D32" s="157">
        <v>0</v>
      </c>
      <c r="E32" s="157">
        <v>0</v>
      </c>
      <c r="F32" s="157">
        <v>106</v>
      </c>
      <c r="G32" s="157">
        <v>4000</v>
      </c>
      <c r="H32" s="157">
        <v>35000</v>
      </c>
      <c r="I32" s="157">
        <v>2842</v>
      </c>
      <c r="J32" s="157">
        <v>1421</v>
      </c>
      <c r="K32" s="157">
        <v>1421</v>
      </c>
      <c r="L32" s="157">
        <v>0</v>
      </c>
      <c r="M32" s="157">
        <v>0</v>
      </c>
      <c r="N32" s="202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250" s="10" customFormat="1" ht="15">
      <c r="A33" s="51" t="s">
        <v>22</v>
      </c>
      <c r="B33" s="138">
        <f>SUM(B29:B32)</f>
        <v>13777</v>
      </c>
      <c r="C33" s="138">
        <f t="shared" ref="C33" si="24">SUM(C29:C32)</f>
        <v>5374</v>
      </c>
      <c r="D33" s="138">
        <f t="shared" ref="D33" si="25">SUM(D29:D32)</f>
        <v>519</v>
      </c>
      <c r="E33" s="138">
        <f t="shared" ref="E33" si="26">SUM(E29:E32)</f>
        <v>59</v>
      </c>
      <c r="F33" s="138">
        <f t="shared" ref="F33" si="27">SUM(F29:F32)</f>
        <v>19729</v>
      </c>
      <c r="G33" s="246"/>
      <c r="H33" s="246"/>
      <c r="I33" s="138">
        <f t="shared" ref="I33" si="28">SUM(I29:I32)</f>
        <v>570061</v>
      </c>
      <c r="J33" s="138">
        <f t="shared" ref="J33" si="29">SUM(J29:J32)</f>
        <v>99420</v>
      </c>
      <c r="K33" s="138">
        <f t="shared" ref="K33" si="30">SUM(K29:K32)</f>
        <v>162359</v>
      </c>
      <c r="L33" s="138">
        <f t="shared" ref="L33" si="31">SUM(L29:L32)</f>
        <v>308282</v>
      </c>
      <c r="M33" s="138">
        <f t="shared" ref="M33" si="32">SUM(M29:M32)</f>
        <v>0</v>
      </c>
      <c r="N33" s="214"/>
      <c r="O33" s="160"/>
      <c r="P33" s="158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</row>
    <row r="34" spans="1:250" ht="15">
      <c r="A34" s="7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202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</row>
    <row r="35" spans="1:250" ht="15">
      <c r="A35" s="32" t="s">
        <v>165</v>
      </c>
      <c r="B35" s="143"/>
      <c r="C35" s="144"/>
      <c r="D35" s="144"/>
      <c r="E35" s="144"/>
      <c r="F35" s="144"/>
      <c r="G35" s="143"/>
      <c r="H35" s="145"/>
      <c r="I35" s="154"/>
      <c r="J35" s="144"/>
      <c r="K35" s="144"/>
      <c r="L35" s="144"/>
      <c r="M35" s="145"/>
      <c r="N35" s="202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</row>
    <row r="36" spans="1:250" ht="15">
      <c r="A36" s="49" t="s">
        <v>18</v>
      </c>
      <c r="B36" s="157">
        <v>0</v>
      </c>
      <c r="C36" s="157">
        <v>0</v>
      </c>
      <c r="D36" s="157">
        <v>0</v>
      </c>
      <c r="E36" s="157">
        <v>0</v>
      </c>
      <c r="F36" s="157">
        <v>0</v>
      </c>
      <c r="G36" s="157">
        <v>0</v>
      </c>
      <c r="H36" s="157">
        <v>0</v>
      </c>
      <c r="I36" s="157">
        <v>0</v>
      </c>
      <c r="J36" s="157">
        <v>0</v>
      </c>
      <c r="K36" s="157">
        <v>0</v>
      </c>
      <c r="L36" s="157">
        <v>0</v>
      </c>
      <c r="M36" s="157">
        <v>0</v>
      </c>
      <c r="N36" s="202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</row>
    <row r="37" spans="1:250" ht="15">
      <c r="A37" s="49" t="s">
        <v>19</v>
      </c>
      <c r="B37" s="157">
        <v>0</v>
      </c>
      <c r="C37" s="157">
        <v>0</v>
      </c>
      <c r="D37" s="157">
        <v>0</v>
      </c>
      <c r="E37" s="157">
        <v>0</v>
      </c>
      <c r="F37" s="157">
        <v>0</v>
      </c>
      <c r="G37" s="157">
        <v>0</v>
      </c>
      <c r="H37" s="157">
        <v>0</v>
      </c>
      <c r="I37" s="157">
        <v>0</v>
      </c>
      <c r="J37" s="157">
        <v>0</v>
      </c>
      <c r="K37" s="157">
        <v>0</v>
      </c>
      <c r="L37" s="157">
        <v>0</v>
      </c>
      <c r="M37" s="157">
        <v>0</v>
      </c>
      <c r="N37" s="202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</row>
    <row r="38" spans="1:250" ht="15">
      <c r="A38" s="49" t="s">
        <v>20</v>
      </c>
      <c r="B38" s="157">
        <v>0</v>
      </c>
      <c r="C38" s="157">
        <v>3</v>
      </c>
      <c r="D38" s="157">
        <v>0</v>
      </c>
      <c r="E38" s="157">
        <v>3</v>
      </c>
      <c r="F38" s="157">
        <v>6</v>
      </c>
      <c r="G38" s="157">
        <v>0</v>
      </c>
      <c r="H38" s="157">
        <v>32050</v>
      </c>
      <c r="I38" s="157">
        <v>96</v>
      </c>
      <c r="J38" s="157">
        <v>22</v>
      </c>
      <c r="K38" s="157">
        <v>5</v>
      </c>
      <c r="L38" s="157">
        <v>69</v>
      </c>
      <c r="M38" s="157">
        <v>0</v>
      </c>
      <c r="N38" s="202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</row>
    <row r="39" spans="1:250" ht="15">
      <c r="A39" s="49" t="s">
        <v>21</v>
      </c>
      <c r="B39" s="157">
        <v>0</v>
      </c>
      <c r="C39" s="157">
        <v>0</v>
      </c>
      <c r="D39" s="157">
        <v>0</v>
      </c>
      <c r="E39" s="157">
        <v>0</v>
      </c>
      <c r="F39" s="157">
        <v>0</v>
      </c>
      <c r="G39" s="157">
        <v>0</v>
      </c>
      <c r="H39" s="157">
        <v>0</v>
      </c>
      <c r="I39" s="157">
        <v>0</v>
      </c>
      <c r="J39" s="157">
        <v>0</v>
      </c>
      <c r="K39" s="157">
        <v>0</v>
      </c>
      <c r="L39" s="157">
        <v>0</v>
      </c>
      <c r="M39" s="157">
        <v>0</v>
      </c>
      <c r="N39" s="202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</row>
    <row r="40" spans="1:250" ht="15">
      <c r="A40" s="51" t="s">
        <v>22</v>
      </c>
      <c r="B40" s="138">
        <f>SUM(B36:B39)</f>
        <v>0</v>
      </c>
      <c r="C40" s="138">
        <f t="shared" ref="C40:F40" si="33">SUM(C36:C39)</f>
        <v>3</v>
      </c>
      <c r="D40" s="138">
        <f t="shared" si="33"/>
        <v>0</v>
      </c>
      <c r="E40" s="138">
        <f t="shared" si="33"/>
        <v>3</v>
      </c>
      <c r="F40" s="138">
        <f t="shared" si="33"/>
        <v>6</v>
      </c>
      <c r="G40" s="246"/>
      <c r="H40" s="246"/>
      <c r="I40" s="138">
        <f t="shared" ref="I40:M40" si="34">SUM(I36:I39)</f>
        <v>96</v>
      </c>
      <c r="J40" s="138">
        <f t="shared" si="34"/>
        <v>22</v>
      </c>
      <c r="K40" s="138">
        <f t="shared" si="34"/>
        <v>5</v>
      </c>
      <c r="L40" s="138">
        <f t="shared" si="34"/>
        <v>69</v>
      </c>
      <c r="M40" s="138">
        <f t="shared" si="34"/>
        <v>0</v>
      </c>
      <c r="N40" s="202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</row>
    <row r="41" spans="1:250" ht="15">
      <c r="A41" s="7"/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202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</row>
    <row r="42" spans="1:250" s="60" customFormat="1" ht="15">
      <c r="A42" s="32" t="s">
        <v>166</v>
      </c>
      <c r="B42" s="143"/>
      <c r="C42" s="144"/>
      <c r="D42" s="144"/>
      <c r="E42" s="144"/>
      <c r="F42" s="144"/>
      <c r="G42" s="143"/>
      <c r="H42" s="145"/>
      <c r="I42" s="154"/>
      <c r="J42" s="144"/>
      <c r="K42" s="144"/>
      <c r="L42" s="144"/>
      <c r="M42" s="145"/>
      <c r="N42" s="202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</row>
    <row r="43" spans="1:250" ht="15">
      <c r="A43" s="49" t="s">
        <v>18</v>
      </c>
      <c r="B43" s="157">
        <v>3213</v>
      </c>
      <c r="C43" s="157">
        <v>311</v>
      </c>
      <c r="D43" s="157">
        <v>13</v>
      </c>
      <c r="E43" s="157">
        <v>0</v>
      </c>
      <c r="F43" s="157">
        <v>3537</v>
      </c>
      <c r="G43" s="157">
        <v>14856</v>
      </c>
      <c r="H43" s="157">
        <v>60628</v>
      </c>
      <c r="I43" s="157">
        <v>66588</v>
      </c>
      <c r="J43" s="157">
        <v>4718</v>
      </c>
      <c r="K43" s="157">
        <v>55387</v>
      </c>
      <c r="L43" s="157">
        <v>6483</v>
      </c>
      <c r="M43" s="157">
        <v>0</v>
      </c>
      <c r="N43" s="202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</row>
    <row r="44" spans="1:250" ht="15">
      <c r="A44" s="49" t="s">
        <v>19</v>
      </c>
      <c r="B44" s="157">
        <v>5415</v>
      </c>
      <c r="C44" s="157">
        <v>2743</v>
      </c>
      <c r="D44" s="157">
        <v>31</v>
      </c>
      <c r="E44" s="157">
        <v>13</v>
      </c>
      <c r="F44" s="157">
        <v>8202</v>
      </c>
      <c r="G44" s="157">
        <v>14114</v>
      </c>
      <c r="H44" s="157">
        <v>41774</v>
      </c>
      <c r="I44" s="157">
        <v>191013</v>
      </c>
      <c r="J44" s="157">
        <v>7640</v>
      </c>
      <c r="K44" s="157">
        <v>171913</v>
      </c>
      <c r="L44" s="157">
        <v>11460</v>
      </c>
      <c r="M44" s="157">
        <v>0</v>
      </c>
      <c r="N44" s="202"/>
      <c r="O44" s="158"/>
      <c r="P44" s="158"/>
      <c r="Q44" s="21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</row>
    <row r="45" spans="1:250" ht="15">
      <c r="A45" s="49" t="s">
        <v>20</v>
      </c>
      <c r="B45" s="157">
        <v>3426</v>
      </c>
      <c r="C45" s="157">
        <v>18350</v>
      </c>
      <c r="D45" s="157">
        <v>133</v>
      </c>
      <c r="E45" s="157">
        <v>4</v>
      </c>
      <c r="F45" s="157">
        <v>21913</v>
      </c>
      <c r="G45" s="157">
        <v>14189</v>
      </c>
      <c r="H45" s="157">
        <v>57113</v>
      </c>
      <c r="I45" s="157">
        <v>1096635</v>
      </c>
      <c r="J45" s="157">
        <v>24126</v>
      </c>
      <c r="K45" s="157">
        <v>153529</v>
      </c>
      <c r="L45" s="157">
        <v>131596</v>
      </c>
      <c r="M45" s="157">
        <v>787384</v>
      </c>
      <c r="N45" s="202"/>
      <c r="O45" s="158"/>
      <c r="P45" s="158"/>
      <c r="Q45" s="160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</row>
    <row r="46" spans="1:250" ht="15">
      <c r="A46" s="49" t="s">
        <v>21</v>
      </c>
      <c r="B46" s="157">
        <v>126</v>
      </c>
      <c r="C46" s="157">
        <v>42</v>
      </c>
      <c r="D46" s="157">
        <v>0</v>
      </c>
      <c r="E46" s="157">
        <v>0</v>
      </c>
      <c r="F46" s="157">
        <v>168</v>
      </c>
      <c r="G46" s="157">
        <v>18000</v>
      </c>
      <c r="H46" s="157">
        <v>45000</v>
      </c>
      <c r="I46" s="157">
        <v>4158</v>
      </c>
      <c r="J46" s="157">
        <v>2079</v>
      </c>
      <c r="K46" s="157">
        <v>2079</v>
      </c>
      <c r="L46" s="157">
        <v>0</v>
      </c>
      <c r="M46" s="157">
        <v>0</v>
      </c>
      <c r="N46" s="202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</row>
    <row r="47" spans="1:250" s="10" customFormat="1" ht="15">
      <c r="A47" s="51" t="s">
        <v>22</v>
      </c>
      <c r="B47" s="138">
        <f>SUM(B43:B46)</f>
        <v>12180</v>
      </c>
      <c r="C47" s="138">
        <f t="shared" ref="C47" si="35">SUM(C43:C46)</f>
        <v>21446</v>
      </c>
      <c r="D47" s="138">
        <f t="shared" ref="D47" si="36">SUM(D43:D46)</f>
        <v>177</v>
      </c>
      <c r="E47" s="138">
        <f t="shared" ref="E47" si="37">SUM(E43:E46)</f>
        <v>17</v>
      </c>
      <c r="F47" s="138">
        <f t="shared" ref="F47" si="38">SUM(F43:F46)</f>
        <v>33820</v>
      </c>
      <c r="G47" s="246"/>
      <c r="H47" s="246"/>
      <c r="I47" s="138">
        <f t="shared" ref="I47" si="39">SUM(I43:I46)</f>
        <v>1358394</v>
      </c>
      <c r="J47" s="138">
        <f t="shared" ref="J47" si="40">SUM(J43:J46)</f>
        <v>38563</v>
      </c>
      <c r="K47" s="138">
        <f t="shared" ref="K47" si="41">SUM(K43:K46)</f>
        <v>382908</v>
      </c>
      <c r="L47" s="138">
        <f t="shared" ref="L47" si="42">SUM(L43:L46)</f>
        <v>149539</v>
      </c>
      <c r="M47" s="138">
        <f t="shared" ref="M47" si="43">SUM(M43:M46)</f>
        <v>787384</v>
      </c>
      <c r="N47" s="202"/>
      <c r="O47" s="160"/>
      <c r="P47" s="158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</row>
    <row r="48" spans="1:250" ht="15">
      <c r="A48" s="7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202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</row>
    <row r="49" spans="1:250" s="60" customFormat="1" ht="15">
      <c r="A49" s="32" t="s">
        <v>167</v>
      </c>
      <c r="B49" s="143"/>
      <c r="C49" s="144"/>
      <c r="D49" s="144"/>
      <c r="E49" s="144"/>
      <c r="F49" s="144"/>
      <c r="G49" s="143"/>
      <c r="H49" s="145"/>
      <c r="I49" s="154"/>
      <c r="J49" s="144"/>
      <c r="K49" s="144"/>
      <c r="L49" s="144"/>
      <c r="M49" s="145"/>
      <c r="N49" s="202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</row>
    <row r="50" spans="1:250" ht="15">
      <c r="A50" s="49" t="s">
        <v>18</v>
      </c>
      <c r="B50" s="157">
        <v>6</v>
      </c>
      <c r="C50" s="157">
        <v>1</v>
      </c>
      <c r="D50" s="157">
        <v>0</v>
      </c>
      <c r="E50" s="157">
        <v>0</v>
      </c>
      <c r="F50" s="157">
        <v>7</v>
      </c>
      <c r="G50" s="157">
        <v>12500</v>
      </c>
      <c r="H50" s="157">
        <v>41800</v>
      </c>
      <c r="I50" s="157">
        <v>117</v>
      </c>
      <c r="J50" s="157">
        <v>0</v>
      </c>
      <c r="K50" s="157">
        <v>59</v>
      </c>
      <c r="L50" s="157">
        <v>58</v>
      </c>
      <c r="M50" s="157">
        <v>0</v>
      </c>
      <c r="N50" s="202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</row>
    <row r="51" spans="1:250" ht="15">
      <c r="A51" s="49" t="s">
        <v>19</v>
      </c>
      <c r="B51" s="157">
        <v>54</v>
      </c>
      <c r="C51" s="157">
        <v>18</v>
      </c>
      <c r="D51" s="157">
        <v>0</v>
      </c>
      <c r="E51" s="157">
        <v>0</v>
      </c>
      <c r="F51" s="157">
        <v>72</v>
      </c>
      <c r="G51" s="157">
        <v>13319</v>
      </c>
      <c r="H51" s="157">
        <v>17133</v>
      </c>
      <c r="I51" s="157">
        <v>1028</v>
      </c>
      <c r="J51" s="157">
        <v>720</v>
      </c>
      <c r="K51" s="157">
        <v>308</v>
      </c>
      <c r="L51" s="157">
        <v>0</v>
      </c>
      <c r="M51" s="157">
        <v>0</v>
      </c>
      <c r="N51" s="202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</row>
    <row r="52" spans="1:250" ht="15">
      <c r="A52" s="49" t="s">
        <v>20</v>
      </c>
      <c r="B52" s="157">
        <v>15</v>
      </c>
      <c r="C52" s="157">
        <v>0</v>
      </c>
      <c r="D52" s="157">
        <v>1</v>
      </c>
      <c r="E52" s="157">
        <v>0</v>
      </c>
      <c r="F52" s="157">
        <v>16</v>
      </c>
      <c r="G52" s="157">
        <v>8054</v>
      </c>
      <c r="H52" s="157">
        <v>0</v>
      </c>
      <c r="I52" s="157">
        <v>121</v>
      </c>
      <c r="J52" s="157">
        <v>87</v>
      </c>
      <c r="K52" s="157">
        <v>34</v>
      </c>
      <c r="L52" s="157">
        <v>0</v>
      </c>
      <c r="M52" s="157">
        <v>0</v>
      </c>
      <c r="N52" s="202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</row>
    <row r="53" spans="1:250" ht="15">
      <c r="A53" s="49" t="s">
        <v>21</v>
      </c>
      <c r="B53" s="157">
        <v>0</v>
      </c>
      <c r="C53" s="157">
        <v>1</v>
      </c>
      <c r="D53" s="157">
        <v>0</v>
      </c>
      <c r="E53" s="157">
        <v>0</v>
      </c>
      <c r="F53" s="157">
        <v>1</v>
      </c>
      <c r="G53" s="157">
        <v>0</v>
      </c>
      <c r="H53" s="157">
        <v>15000</v>
      </c>
      <c r="I53" s="157">
        <v>15</v>
      </c>
      <c r="J53" s="157">
        <v>8</v>
      </c>
      <c r="K53" s="157">
        <v>7</v>
      </c>
      <c r="L53" s="157">
        <v>0</v>
      </c>
      <c r="M53" s="157">
        <v>0</v>
      </c>
      <c r="N53" s="202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</row>
    <row r="54" spans="1:250" s="10" customFormat="1" ht="15">
      <c r="A54" s="51" t="s">
        <v>22</v>
      </c>
      <c r="B54" s="138">
        <f>SUM(B50:B53)</f>
        <v>75</v>
      </c>
      <c r="C54" s="138">
        <f t="shared" ref="C54" si="44">SUM(C50:C53)</f>
        <v>20</v>
      </c>
      <c r="D54" s="138">
        <f t="shared" ref="D54" si="45">SUM(D50:D53)</f>
        <v>1</v>
      </c>
      <c r="E54" s="138">
        <f t="shared" ref="E54" si="46">SUM(E50:E53)</f>
        <v>0</v>
      </c>
      <c r="F54" s="138">
        <f t="shared" ref="F54" si="47">SUM(F50:F53)</f>
        <v>96</v>
      </c>
      <c r="G54" s="246"/>
      <c r="H54" s="246"/>
      <c r="I54" s="138">
        <f t="shared" ref="I54" si="48">SUM(I50:I53)</f>
        <v>1281</v>
      </c>
      <c r="J54" s="138">
        <f t="shared" ref="J54" si="49">SUM(J50:J53)</f>
        <v>815</v>
      </c>
      <c r="K54" s="138">
        <f t="shared" ref="K54" si="50">SUM(K50:K53)</f>
        <v>408</v>
      </c>
      <c r="L54" s="138">
        <f t="shared" ref="L54" si="51">SUM(L50:L53)</f>
        <v>58</v>
      </c>
      <c r="M54" s="138">
        <f t="shared" ref="M54" si="52">SUM(M50:M53)</f>
        <v>0</v>
      </c>
      <c r="N54" s="214"/>
      <c r="O54" s="160"/>
      <c r="P54" s="158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</row>
    <row r="55" spans="1:250" ht="15"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202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</row>
    <row r="56" spans="1:250" s="60" customFormat="1" ht="15">
      <c r="A56" s="32" t="s">
        <v>168</v>
      </c>
      <c r="B56" s="143"/>
      <c r="C56" s="144"/>
      <c r="D56" s="144"/>
      <c r="E56" s="144"/>
      <c r="F56" s="144"/>
      <c r="G56" s="143"/>
      <c r="H56" s="145"/>
      <c r="I56" s="154"/>
      <c r="J56" s="144"/>
      <c r="K56" s="144"/>
      <c r="L56" s="144"/>
      <c r="M56" s="145"/>
      <c r="N56" s="202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</row>
    <row r="57" spans="1:250" ht="15">
      <c r="A57" s="49" t="s">
        <v>18</v>
      </c>
      <c r="B57" s="157">
        <v>440</v>
      </c>
      <c r="C57" s="157">
        <v>7</v>
      </c>
      <c r="D57" s="157">
        <v>3</v>
      </c>
      <c r="E57" s="157">
        <v>0</v>
      </c>
      <c r="F57" s="157">
        <v>450</v>
      </c>
      <c r="G57" s="157">
        <v>13591</v>
      </c>
      <c r="H57" s="157">
        <v>36557</v>
      </c>
      <c r="I57" s="157">
        <v>6236</v>
      </c>
      <c r="J57" s="157">
        <v>2295</v>
      </c>
      <c r="K57" s="157">
        <v>3573</v>
      </c>
      <c r="L57" s="157">
        <v>368</v>
      </c>
      <c r="M57" s="157">
        <v>0</v>
      </c>
      <c r="N57" s="202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</row>
    <row r="58" spans="1:250" ht="15">
      <c r="A58" s="49" t="s">
        <v>19</v>
      </c>
      <c r="B58" s="157">
        <v>137</v>
      </c>
      <c r="C58" s="157">
        <v>7</v>
      </c>
      <c r="D58" s="157">
        <v>0</v>
      </c>
      <c r="E58" s="157">
        <v>0</v>
      </c>
      <c r="F58" s="157">
        <v>144</v>
      </c>
      <c r="G58" s="157">
        <v>9985</v>
      </c>
      <c r="H58" s="157">
        <v>18214</v>
      </c>
      <c r="I58" s="157">
        <v>1495</v>
      </c>
      <c r="J58" s="157">
        <v>1047</v>
      </c>
      <c r="K58" s="157">
        <v>374</v>
      </c>
      <c r="L58" s="157">
        <v>74</v>
      </c>
      <c r="M58" s="157">
        <v>0</v>
      </c>
      <c r="N58" s="202"/>
      <c r="O58" s="158"/>
      <c r="P58" s="158"/>
      <c r="Q58" s="21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</row>
    <row r="59" spans="1:250" ht="15">
      <c r="A59" s="49" t="s">
        <v>20</v>
      </c>
      <c r="B59" s="157">
        <v>728</v>
      </c>
      <c r="C59" s="157">
        <v>16</v>
      </c>
      <c r="D59" s="157">
        <v>388</v>
      </c>
      <c r="E59" s="157">
        <v>14</v>
      </c>
      <c r="F59" s="157">
        <v>1146</v>
      </c>
      <c r="G59" s="157">
        <v>7796</v>
      </c>
      <c r="H59" s="157">
        <v>21759</v>
      </c>
      <c r="I59" s="157">
        <v>6024</v>
      </c>
      <c r="J59" s="157">
        <v>4337</v>
      </c>
      <c r="K59" s="157">
        <v>1687</v>
      </c>
      <c r="L59" s="157">
        <v>0</v>
      </c>
      <c r="M59" s="157">
        <v>0</v>
      </c>
      <c r="N59" s="202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</row>
    <row r="60" spans="1:250" ht="15">
      <c r="A60" s="49" t="s">
        <v>21</v>
      </c>
      <c r="B60" s="157">
        <v>71</v>
      </c>
      <c r="C60" s="157">
        <v>2</v>
      </c>
      <c r="D60" s="157">
        <v>0</v>
      </c>
      <c r="E60" s="157">
        <v>0</v>
      </c>
      <c r="F60" s="157">
        <v>73</v>
      </c>
      <c r="G60" s="157">
        <v>12000</v>
      </c>
      <c r="H60" s="157">
        <v>24000</v>
      </c>
      <c r="I60" s="157">
        <v>900</v>
      </c>
      <c r="J60" s="157">
        <v>450</v>
      </c>
      <c r="K60" s="157">
        <v>450</v>
      </c>
      <c r="L60" s="157">
        <v>0</v>
      </c>
      <c r="M60" s="157">
        <v>0</v>
      </c>
      <c r="N60" s="202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</row>
    <row r="61" spans="1:250" s="10" customFormat="1" ht="15">
      <c r="A61" s="51" t="s">
        <v>22</v>
      </c>
      <c r="B61" s="138">
        <f>SUM(B57:B60)</f>
        <v>1376</v>
      </c>
      <c r="C61" s="138">
        <f t="shared" ref="C61" si="53">SUM(C57:C60)</f>
        <v>32</v>
      </c>
      <c r="D61" s="138">
        <f t="shared" ref="D61" si="54">SUM(D57:D60)</f>
        <v>391</v>
      </c>
      <c r="E61" s="138">
        <f t="shared" ref="E61" si="55">SUM(E57:E60)</f>
        <v>14</v>
      </c>
      <c r="F61" s="138">
        <f t="shared" ref="F61" si="56">SUM(F57:F60)</f>
        <v>1813</v>
      </c>
      <c r="G61" s="246"/>
      <c r="H61" s="246"/>
      <c r="I61" s="138">
        <f t="shared" ref="I61" si="57">SUM(I57:I60)</f>
        <v>14655</v>
      </c>
      <c r="J61" s="138">
        <f t="shared" ref="J61" si="58">SUM(J57:J60)</f>
        <v>8129</v>
      </c>
      <c r="K61" s="138">
        <f t="shared" ref="K61" si="59">SUM(K57:K60)</f>
        <v>6084</v>
      </c>
      <c r="L61" s="138">
        <f t="shared" ref="L61" si="60">SUM(L57:L60)</f>
        <v>442</v>
      </c>
      <c r="M61" s="138">
        <f t="shared" ref="M61" si="61">SUM(M57:M60)</f>
        <v>0</v>
      </c>
      <c r="N61" s="214"/>
      <c r="O61" s="160"/>
      <c r="P61" s="158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</row>
    <row r="62" spans="1:250" ht="15">
      <c r="A62" s="7"/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202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</row>
    <row r="63" spans="1:250" s="60" customFormat="1" ht="15">
      <c r="A63" s="32" t="s">
        <v>273</v>
      </c>
      <c r="B63" s="143"/>
      <c r="C63" s="144"/>
      <c r="D63" s="144"/>
      <c r="E63" s="144"/>
      <c r="F63" s="144"/>
      <c r="G63" s="143"/>
      <c r="H63" s="145"/>
      <c r="I63" s="154"/>
      <c r="J63" s="144"/>
      <c r="K63" s="144"/>
      <c r="L63" s="144"/>
      <c r="M63" s="145"/>
      <c r="N63" s="202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</row>
    <row r="64" spans="1:250" ht="15">
      <c r="A64" s="49" t="s">
        <v>18</v>
      </c>
      <c r="B64" s="157">
        <v>0</v>
      </c>
      <c r="C64" s="157">
        <v>0</v>
      </c>
      <c r="D64" s="157">
        <v>0</v>
      </c>
      <c r="E64" s="157">
        <v>0</v>
      </c>
      <c r="F64" s="157">
        <v>0</v>
      </c>
      <c r="G64" s="157">
        <v>0</v>
      </c>
      <c r="H64" s="157">
        <v>0</v>
      </c>
      <c r="I64" s="157">
        <v>0</v>
      </c>
      <c r="J64" s="157">
        <v>0</v>
      </c>
      <c r="K64" s="157">
        <v>0</v>
      </c>
      <c r="L64" s="157">
        <v>0</v>
      </c>
      <c r="M64" s="157">
        <v>0</v>
      </c>
      <c r="N64" s="202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</row>
    <row r="65" spans="1:250" ht="15">
      <c r="A65" s="49" t="s">
        <v>19</v>
      </c>
      <c r="B65" s="157">
        <v>0</v>
      </c>
      <c r="C65" s="157">
        <v>1</v>
      </c>
      <c r="D65" s="157">
        <v>0</v>
      </c>
      <c r="E65" s="157">
        <v>0</v>
      </c>
      <c r="F65" s="157">
        <v>1</v>
      </c>
      <c r="G65" s="157">
        <v>0</v>
      </c>
      <c r="H65" s="157">
        <v>3000</v>
      </c>
      <c r="I65" s="157">
        <v>3</v>
      </c>
      <c r="J65" s="157">
        <v>3</v>
      </c>
      <c r="K65" s="157">
        <v>0</v>
      </c>
      <c r="L65" s="157">
        <v>0</v>
      </c>
      <c r="M65" s="157">
        <v>0</v>
      </c>
      <c r="N65" s="202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</row>
    <row r="66" spans="1:250" ht="15">
      <c r="A66" s="49" t="s">
        <v>20</v>
      </c>
      <c r="B66" s="157">
        <v>0</v>
      </c>
      <c r="C66" s="157">
        <v>0</v>
      </c>
      <c r="D66" s="157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57">
        <v>0</v>
      </c>
      <c r="L66" s="157">
        <v>0</v>
      </c>
      <c r="M66" s="157">
        <v>0</v>
      </c>
      <c r="N66" s="202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</row>
    <row r="67" spans="1:250" ht="15">
      <c r="A67" s="49" t="s">
        <v>21</v>
      </c>
      <c r="B67" s="157">
        <v>0</v>
      </c>
      <c r="C67" s="157">
        <v>0</v>
      </c>
      <c r="D67" s="157">
        <v>0</v>
      </c>
      <c r="E67" s="157">
        <v>0</v>
      </c>
      <c r="F67" s="157">
        <v>0</v>
      </c>
      <c r="G67" s="157">
        <v>0</v>
      </c>
      <c r="H67" s="157">
        <v>0</v>
      </c>
      <c r="I67" s="157">
        <v>0</v>
      </c>
      <c r="J67" s="157">
        <v>0</v>
      </c>
      <c r="K67" s="157">
        <v>0</v>
      </c>
      <c r="L67" s="157">
        <v>0</v>
      </c>
      <c r="M67" s="157">
        <v>0</v>
      </c>
      <c r="N67" s="202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</row>
    <row r="68" spans="1:250" s="10" customFormat="1" ht="15">
      <c r="A68" s="51" t="s">
        <v>22</v>
      </c>
      <c r="B68" s="138">
        <f>SUM(B64:B67)</f>
        <v>0</v>
      </c>
      <c r="C68" s="138">
        <f t="shared" ref="C68:F68" si="62">SUM(C64:C67)</f>
        <v>1</v>
      </c>
      <c r="D68" s="138">
        <f t="shared" si="62"/>
        <v>0</v>
      </c>
      <c r="E68" s="138">
        <f t="shared" si="62"/>
        <v>0</v>
      </c>
      <c r="F68" s="138">
        <f t="shared" si="62"/>
        <v>1</v>
      </c>
      <c r="G68" s="246"/>
      <c r="H68" s="246"/>
      <c r="I68" s="138">
        <f t="shared" ref="I68:M68" si="63">SUM(I64:I67)</f>
        <v>3</v>
      </c>
      <c r="J68" s="138">
        <f t="shared" si="63"/>
        <v>3</v>
      </c>
      <c r="K68" s="138">
        <f t="shared" si="63"/>
        <v>0</v>
      </c>
      <c r="L68" s="138">
        <f t="shared" si="63"/>
        <v>0</v>
      </c>
      <c r="M68" s="138">
        <f t="shared" si="63"/>
        <v>0</v>
      </c>
      <c r="N68" s="214"/>
      <c r="O68" s="160"/>
      <c r="P68" s="158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</row>
    <row r="69" spans="1:250" ht="15">
      <c r="A69" s="7"/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202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  <c r="AC69" s="158"/>
    </row>
    <row r="70" spans="1:250" ht="15">
      <c r="A70" s="32" t="s">
        <v>183</v>
      </c>
      <c r="B70" s="143"/>
      <c r="C70" s="144"/>
      <c r="D70" s="144"/>
      <c r="E70" s="144"/>
      <c r="F70" s="144"/>
      <c r="G70" s="143"/>
      <c r="H70" s="145"/>
      <c r="I70" s="154"/>
      <c r="J70" s="144"/>
      <c r="K70" s="144"/>
      <c r="L70" s="144"/>
      <c r="M70" s="145"/>
      <c r="N70" s="202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58"/>
    </row>
    <row r="71" spans="1:250" s="60" customFormat="1" ht="15">
      <c r="A71" s="49" t="s">
        <v>18</v>
      </c>
      <c r="B71" s="157">
        <v>331</v>
      </c>
      <c r="C71" s="157">
        <v>26</v>
      </c>
      <c r="D71" s="157">
        <v>0</v>
      </c>
      <c r="E71" s="157">
        <v>0</v>
      </c>
      <c r="F71" s="157">
        <v>357</v>
      </c>
      <c r="G71" s="157">
        <v>10010</v>
      </c>
      <c r="H71" s="157">
        <v>26496</v>
      </c>
      <c r="I71" s="157">
        <v>4002</v>
      </c>
      <c r="J71" s="157">
        <v>591</v>
      </c>
      <c r="K71" s="157">
        <v>3390</v>
      </c>
      <c r="L71" s="157">
        <v>21</v>
      </c>
      <c r="M71" s="157">
        <v>0</v>
      </c>
      <c r="N71" s="202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158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</row>
    <row r="72" spans="1:250" ht="15">
      <c r="A72" s="49" t="s">
        <v>19</v>
      </c>
      <c r="B72" s="157">
        <v>129</v>
      </c>
      <c r="C72" s="157">
        <v>45</v>
      </c>
      <c r="D72" s="157">
        <v>0</v>
      </c>
      <c r="E72" s="157">
        <v>0</v>
      </c>
      <c r="F72" s="157">
        <v>174</v>
      </c>
      <c r="G72" s="157">
        <v>12202</v>
      </c>
      <c r="H72" s="157">
        <v>22178</v>
      </c>
      <c r="I72" s="157">
        <v>2572</v>
      </c>
      <c r="J72" s="157">
        <v>898</v>
      </c>
      <c r="K72" s="157">
        <v>1545</v>
      </c>
      <c r="L72" s="157">
        <v>129</v>
      </c>
      <c r="M72" s="157">
        <v>0</v>
      </c>
      <c r="N72" s="202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</row>
    <row r="73" spans="1:250" ht="15">
      <c r="A73" s="49" t="s">
        <v>20</v>
      </c>
      <c r="B73" s="157">
        <v>778</v>
      </c>
      <c r="C73" s="157">
        <v>566</v>
      </c>
      <c r="D73" s="157">
        <v>0</v>
      </c>
      <c r="E73" s="157">
        <v>0</v>
      </c>
      <c r="F73" s="157">
        <v>1344</v>
      </c>
      <c r="G73" s="157">
        <v>10635</v>
      </c>
      <c r="H73" s="157">
        <v>20140</v>
      </c>
      <c r="I73" s="157">
        <v>19673</v>
      </c>
      <c r="J73" s="157">
        <v>7476</v>
      </c>
      <c r="K73" s="157">
        <v>12197</v>
      </c>
      <c r="L73" s="157">
        <v>0</v>
      </c>
      <c r="M73" s="157">
        <v>0</v>
      </c>
      <c r="N73" s="202"/>
      <c r="O73" s="158"/>
      <c r="P73" s="158"/>
      <c r="Q73" s="21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</row>
    <row r="74" spans="1:250" ht="15">
      <c r="A74" s="49" t="s">
        <v>21</v>
      </c>
      <c r="B74" s="157">
        <v>6</v>
      </c>
      <c r="C74" s="157">
        <v>0</v>
      </c>
      <c r="D74" s="157">
        <v>0</v>
      </c>
      <c r="E74" s="157">
        <v>0</v>
      </c>
      <c r="F74" s="157">
        <v>6</v>
      </c>
      <c r="G74" s="157">
        <v>5000</v>
      </c>
      <c r="H74" s="157">
        <v>0</v>
      </c>
      <c r="I74" s="157">
        <v>30</v>
      </c>
      <c r="J74" s="157">
        <v>15</v>
      </c>
      <c r="K74" s="157">
        <v>15</v>
      </c>
      <c r="L74" s="157">
        <v>0</v>
      </c>
      <c r="M74" s="157">
        <v>0</v>
      </c>
      <c r="N74" s="202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</row>
    <row r="75" spans="1:250" ht="15">
      <c r="A75" s="51" t="s">
        <v>22</v>
      </c>
      <c r="B75" s="138">
        <f>SUM(B71:B74)</f>
        <v>1244</v>
      </c>
      <c r="C75" s="138">
        <f t="shared" ref="C75" si="64">SUM(C71:C74)</f>
        <v>637</v>
      </c>
      <c r="D75" s="138">
        <f t="shared" ref="D75" si="65">SUM(D71:D74)</f>
        <v>0</v>
      </c>
      <c r="E75" s="138">
        <f t="shared" ref="E75" si="66">SUM(E71:E74)</f>
        <v>0</v>
      </c>
      <c r="F75" s="138">
        <f t="shared" ref="F75" si="67">SUM(F71:F74)</f>
        <v>1881</v>
      </c>
      <c r="G75" s="246"/>
      <c r="H75" s="246"/>
      <c r="I75" s="138">
        <f t="shared" ref="I75" si="68">SUM(I71:I74)</f>
        <v>26277</v>
      </c>
      <c r="J75" s="138">
        <f t="shared" ref="J75" si="69">SUM(J71:J74)</f>
        <v>8980</v>
      </c>
      <c r="K75" s="138">
        <f t="shared" ref="K75" si="70">SUM(K71:K74)</f>
        <v>17147</v>
      </c>
      <c r="L75" s="138">
        <f t="shared" ref="L75" si="71">SUM(L71:L74)</f>
        <v>150</v>
      </c>
      <c r="M75" s="138">
        <f t="shared" ref="M75" si="72">SUM(M71:M74)</f>
        <v>0</v>
      </c>
      <c r="N75" s="202"/>
      <c r="O75" s="158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</row>
    <row r="76" spans="1:250" s="10" customFormat="1" ht="15">
      <c r="A76" s="7"/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214"/>
      <c r="O76" s="160"/>
      <c r="P76" s="158"/>
      <c r="Q76" s="160"/>
      <c r="R76" s="160"/>
      <c r="S76" s="160"/>
      <c r="T76" s="160"/>
      <c r="U76" s="160"/>
      <c r="V76" s="160"/>
      <c r="W76" s="160"/>
      <c r="X76" s="160"/>
      <c r="Y76" s="160"/>
      <c r="Z76" s="160"/>
      <c r="AA76" s="160"/>
      <c r="AB76" s="160"/>
      <c r="AC76" s="160"/>
    </row>
    <row r="77" spans="1:250" ht="15">
      <c r="A77" s="32" t="s">
        <v>169</v>
      </c>
      <c r="B77" s="143"/>
      <c r="C77" s="144"/>
      <c r="D77" s="144"/>
      <c r="E77" s="144"/>
      <c r="F77" s="144"/>
      <c r="G77" s="143"/>
      <c r="H77" s="145"/>
      <c r="I77" s="154"/>
      <c r="J77" s="144"/>
      <c r="K77" s="144"/>
      <c r="L77" s="144"/>
      <c r="M77" s="145"/>
      <c r="N77" s="202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</row>
    <row r="78" spans="1:250" s="60" customFormat="1" ht="15">
      <c r="A78" s="49" t="s">
        <v>18</v>
      </c>
      <c r="B78" s="157">
        <v>0</v>
      </c>
      <c r="C78" s="157">
        <v>0</v>
      </c>
      <c r="D78" s="157">
        <v>0</v>
      </c>
      <c r="E78" s="157">
        <v>0</v>
      </c>
      <c r="F78" s="157">
        <v>0</v>
      </c>
      <c r="G78" s="157">
        <v>0</v>
      </c>
      <c r="H78" s="157">
        <v>0</v>
      </c>
      <c r="I78" s="157">
        <v>0</v>
      </c>
      <c r="J78" s="157">
        <v>0</v>
      </c>
      <c r="K78" s="157">
        <v>0</v>
      </c>
      <c r="L78" s="157">
        <v>0</v>
      </c>
      <c r="M78" s="157">
        <v>0</v>
      </c>
      <c r="N78" s="202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</row>
    <row r="79" spans="1:250" ht="15">
      <c r="A79" s="49" t="s">
        <v>19</v>
      </c>
      <c r="B79" s="157">
        <v>3</v>
      </c>
      <c r="C79" s="157">
        <v>0</v>
      </c>
      <c r="D79" s="157">
        <v>0</v>
      </c>
      <c r="E79" s="157">
        <v>0</v>
      </c>
      <c r="F79" s="157">
        <v>3</v>
      </c>
      <c r="G79" s="157">
        <v>1500</v>
      </c>
      <c r="H79" s="157">
        <v>0</v>
      </c>
      <c r="I79" s="157">
        <v>5</v>
      </c>
      <c r="J79" s="157">
        <v>5</v>
      </c>
      <c r="K79" s="157">
        <v>0</v>
      </c>
      <c r="L79" s="157">
        <v>0</v>
      </c>
      <c r="M79" s="157">
        <v>0</v>
      </c>
      <c r="N79" s="202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</row>
    <row r="80" spans="1:250" ht="15">
      <c r="A80" s="49" t="s">
        <v>20</v>
      </c>
      <c r="B80" s="157">
        <v>0</v>
      </c>
      <c r="C80" s="157">
        <v>0</v>
      </c>
      <c r="D80" s="157">
        <v>0</v>
      </c>
      <c r="E80" s="157">
        <v>0</v>
      </c>
      <c r="F80" s="157">
        <v>0</v>
      </c>
      <c r="G80" s="157">
        <v>0</v>
      </c>
      <c r="H80" s="157">
        <v>0</v>
      </c>
      <c r="I80" s="157">
        <v>0</v>
      </c>
      <c r="J80" s="157">
        <v>0</v>
      </c>
      <c r="K80" s="157">
        <v>0</v>
      </c>
      <c r="L80" s="157">
        <v>0</v>
      </c>
      <c r="M80" s="157">
        <v>0</v>
      </c>
      <c r="N80" s="202"/>
      <c r="O80" s="158"/>
      <c r="P80" s="158"/>
      <c r="Q80" s="21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</row>
    <row r="81" spans="1:250" ht="15">
      <c r="A81" s="49" t="s">
        <v>21</v>
      </c>
      <c r="B81" s="157">
        <v>1</v>
      </c>
      <c r="C81" s="157">
        <v>1</v>
      </c>
      <c r="D81" s="157">
        <v>0</v>
      </c>
      <c r="E81" s="157">
        <v>0</v>
      </c>
      <c r="F81" s="157">
        <v>2</v>
      </c>
      <c r="G81" s="157">
        <v>1000</v>
      </c>
      <c r="H81" s="157">
        <v>5000</v>
      </c>
      <c r="I81" s="157">
        <v>6</v>
      </c>
      <c r="J81" s="157">
        <v>3</v>
      </c>
      <c r="K81" s="157">
        <v>3</v>
      </c>
      <c r="L81" s="157">
        <v>0</v>
      </c>
      <c r="M81" s="157">
        <v>0</v>
      </c>
      <c r="N81" s="202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</row>
    <row r="82" spans="1:250" ht="15">
      <c r="A82" s="51" t="s">
        <v>22</v>
      </c>
      <c r="B82" s="138">
        <f>SUM(B78:B81)</f>
        <v>4</v>
      </c>
      <c r="C82" s="138">
        <f t="shared" ref="C82" si="73">SUM(C78:C81)</f>
        <v>1</v>
      </c>
      <c r="D82" s="138">
        <f t="shared" ref="D82" si="74">SUM(D78:D81)</f>
        <v>0</v>
      </c>
      <c r="E82" s="138">
        <f t="shared" ref="E82" si="75">SUM(E78:E81)</f>
        <v>0</v>
      </c>
      <c r="F82" s="138">
        <f t="shared" ref="F82" si="76">SUM(F78:F81)</f>
        <v>5</v>
      </c>
      <c r="G82" s="246"/>
      <c r="H82" s="246"/>
      <c r="I82" s="138">
        <f t="shared" ref="I82" si="77">SUM(I78:I81)</f>
        <v>11</v>
      </c>
      <c r="J82" s="138">
        <f t="shared" ref="J82" si="78">SUM(J78:J81)</f>
        <v>8</v>
      </c>
      <c r="K82" s="138">
        <f t="shared" ref="K82" si="79">SUM(K78:K81)</f>
        <v>3</v>
      </c>
      <c r="L82" s="138">
        <f t="shared" ref="L82" si="80">SUM(L78:L81)</f>
        <v>0</v>
      </c>
      <c r="M82" s="138">
        <f t="shared" ref="M82" si="81">SUM(M78:M81)</f>
        <v>0</v>
      </c>
      <c r="N82" s="202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  <c r="AC82" s="158"/>
    </row>
    <row r="83" spans="1:250" s="10" customFormat="1" ht="15">
      <c r="A83" s="46"/>
      <c r="B83" s="161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214"/>
      <c r="O83" s="160"/>
      <c r="P83" s="158"/>
      <c r="Q83" s="160"/>
      <c r="R83" s="160"/>
      <c r="S83" s="160"/>
      <c r="T83" s="160"/>
      <c r="U83" s="160"/>
      <c r="V83" s="160"/>
      <c r="W83" s="160"/>
      <c r="X83" s="160"/>
      <c r="Y83" s="160"/>
      <c r="Z83" s="160"/>
      <c r="AA83" s="160"/>
      <c r="AB83" s="160"/>
      <c r="AC83" s="160"/>
    </row>
    <row r="84" spans="1:250" ht="15">
      <c r="A84" s="32" t="s">
        <v>170</v>
      </c>
      <c r="B84" s="143"/>
      <c r="C84" s="144"/>
      <c r="D84" s="144"/>
      <c r="E84" s="144"/>
      <c r="F84" s="144"/>
      <c r="G84" s="143"/>
      <c r="H84" s="145"/>
      <c r="I84" s="154"/>
      <c r="J84" s="144"/>
      <c r="K84" s="144"/>
      <c r="L84" s="144"/>
      <c r="M84" s="145"/>
      <c r="N84" s="202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</row>
    <row r="85" spans="1:250" s="60" customFormat="1" ht="15">
      <c r="A85" s="49" t="s">
        <v>18</v>
      </c>
      <c r="B85" s="157">
        <v>0</v>
      </c>
      <c r="C85" s="157">
        <v>0</v>
      </c>
      <c r="D85" s="157">
        <v>0</v>
      </c>
      <c r="E85" s="157">
        <v>0</v>
      </c>
      <c r="F85" s="157">
        <v>0</v>
      </c>
      <c r="G85" s="157">
        <v>0</v>
      </c>
      <c r="H85" s="157">
        <v>0</v>
      </c>
      <c r="I85" s="157">
        <v>0</v>
      </c>
      <c r="J85" s="157">
        <v>0</v>
      </c>
      <c r="K85" s="157">
        <v>0</v>
      </c>
      <c r="L85" s="157">
        <v>0</v>
      </c>
      <c r="M85" s="157">
        <v>0</v>
      </c>
      <c r="N85" s="202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</row>
    <row r="86" spans="1:250" ht="15">
      <c r="A86" s="49" t="s">
        <v>19</v>
      </c>
      <c r="B86" s="157">
        <v>0</v>
      </c>
      <c r="C86" s="157">
        <v>0</v>
      </c>
      <c r="D86" s="157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57">
        <v>0</v>
      </c>
      <c r="L86" s="157">
        <v>0</v>
      </c>
      <c r="M86" s="157">
        <v>0</v>
      </c>
      <c r="N86" s="202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</row>
    <row r="87" spans="1:250" ht="15">
      <c r="A87" s="49" t="s">
        <v>20</v>
      </c>
      <c r="B87" s="157">
        <v>0</v>
      </c>
      <c r="C87" s="157">
        <v>51</v>
      </c>
      <c r="D87" s="157">
        <v>0</v>
      </c>
      <c r="E87" s="157">
        <v>0</v>
      </c>
      <c r="F87" s="157">
        <v>51</v>
      </c>
      <c r="G87" s="157">
        <v>0</v>
      </c>
      <c r="H87" s="157">
        <v>42580</v>
      </c>
      <c r="I87" s="157">
        <v>2172</v>
      </c>
      <c r="J87" s="157">
        <v>2172</v>
      </c>
      <c r="K87" s="157">
        <v>0</v>
      </c>
      <c r="L87" s="157">
        <v>0</v>
      </c>
      <c r="M87" s="157">
        <v>0</v>
      </c>
      <c r="N87" s="202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  <c r="AC87" s="158"/>
    </row>
    <row r="88" spans="1:250" ht="15">
      <c r="A88" s="49" t="s">
        <v>21</v>
      </c>
      <c r="B88" s="157">
        <v>0</v>
      </c>
      <c r="C88" s="157">
        <v>0</v>
      </c>
      <c r="D88" s="157">
        <v>0</v>
      </c>
      <c r="E88" s="157">
        <v>0</v>
      </c>
      <c r="F88" s="157">
        <v>0</v>
      </c>
      <c r="G88" s="157">
        <v>0</v>
      </c>
      <c r="H88" s="157">
        <v>0</v>
      </c>
      <c r="I88" s="157">
        <v>0</v>
      </c>
      <c r="J88" s="157">
        <v>0</v>
      </c>
      <c r="K88" s="157">
        <v>0</v>
      </c>
      <c r="L88" s="157">
        <v>0</v>
      </c>
      <c r="M88" s="157">
        <v>0</v>
      </c>
      <c r="N88" s="202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</row>
    <row r="89" spans="1:250" ht="15">
      <c r="A89" s="51" t="s">
        <v>22</v>
      </c>
      <c r="B89" s="138">
        <f>SUM(B85:B88)</f>
        <v>0</v>
      </c>
      <c r="C89" s="138">
        <f t="shared" ref="C89" si="82">SUM(C85:C88)</f>
        <v>51</v>
      </c>
      <c r="D89" s="138">
        <f t="shared" ref="D89" si="83">SUM(D85:D88)</f>
        <v>0</v>
      </c>
      <c r="E89" s="138">
        <f t="shared" ref="E89" si="84">SUM(E85:E88)</f>
        <v>0</v>
      </c>
      <c r="F89" s="138">
        <f t="shared" ref="F89" si="85">SUM(F85:F88)</f>
        <v>51</v>
      </c>
      <c r="G89" s="246"/>
      <c r="H89" s="246"/>
      <c r="I89" s="138">
        <f t="shared" ref="I89" si="86">SUM(I85:I88)</f>
        <v>2172</v>
      </c>
      <c r="J89" s="138">
        <f t="shared" ref="J89" si="87">SUM(J85:J88)</f>
        <v>2172</v>
      </c>
      <c r="K89" s="138">
        <f t="shared" ref="K89" si="88">SUM(K85:K88)</f>
        <v>0</v>
      </c>
      <c r="L89" s="138">
        <f t="shared" ref="L89" si="89">SUM(L85:L88)</f>
        <v>0</v>
      </c>
      <c r="M89" s="138">
        <f t="shared" ref="M89" si="90">SUM(M85:M88)</f>
        <v>0</v>
      </c>
      <c r="N89" s="202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  <c r="AC89" s="158"/>
    </row>
    <row r="90" spans="1:250" s="10" customFormat="1" ht="15">
      <c r="A90" s="7"/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202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  <c r="AC90" s="158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</row>
    <row r="91" spans="1:250" ht="15">
      <c r="A91" s="32" t="s">
        <v>171</v>
      </c>
      <c r="B91" s="143"/>
      <c r="C91" s="144"/>
      <c r="D91" s="144"/>
      <c r="E91" s="144"/>
      <c r="F91" s="144"/>
      <c r="G91" s="143"/>
      <c r="H91" s="145"/>
      <c r="I91" s="154"/>
      <c r="J91" s="144"/>
      <c r="K91" s="144"/>
      <c r="L91" s="144"/>
      <c r="M91" s="145"/>
      <c r="N91" s="202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  <c r="AC91" s="158"/>
    </row>
    <row r="92" spans="1:250" s="60" customFormat="1" ht="15">
      <c r="A92" s="49" t="s">
        <v>18</v>
      </c>
      <c r="B92" s="157">
        <v>5763</v>
      </c>
      <c r="C92" s="157">
        <v>195</v>
      </c>
      <c r="D92" s="157">
        <v>1500</v>
      </c>
      <c r="E92" s="157">
        <v>1</v>
      </c>
      <c r="F92" s="157">
        <v>7459</v>
      </c>
      <c r="G92" s="157">
        <v>6794</v>
      </c>
      <c r="H92" s="157">
        <v>33865</v>
      </c>
      <c r="I92" s="157">
        <v>45757</v>
      </c>
      <c r="J92" s="157">
        <v>14255</v>
      </c>
      <c r="K92" s="157">
        <v>29283</v>
      </c>
      <c r="L92" s="157">
        <v>2219</v>
      </c>
      <c r="M92" s="157">
        <v>0</v>
      </c>
      <c r="N92" s="202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</row>
    <row r="93" spans="1:250" ht="15">
      <c r="A93" s="49" t="s">
        <v>19</v>
      </c>
      <c r="B93" s="157">
        <v>4257</v>
      </c>
      <c r="C93" s="157">
        <v>815</v>
      </c>
      <c r="D93" s="157">
        <v>300</v>
      </c>
      <c r="E93" s="157">
        <v>36</v>
      </c>
      <c r="F93" s="157">
        <v>5408</v>
      </c>
      <c r="G93" s="157">
        <v>13947</v>
      </c>
      <c r="H93" s="157">
        <v>34162</v>
      </c>
      <c r="I93" s="157">
        <v>87214</v>
      </c>
      <c r="J93" s="157">
        <v>65050</v>
      </c>
      <c r="K93" s="157">
        <v>8179</v>
      </c>
      <c r="L93" s="157">
        <v>13985</v>
      </c>
      <c r="M93" s="157">
        <v>0</v>
      </c>
      <c r="N93" s="202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</row>
    <row r="94" spans="1:250" ht="15">
      <c r="A94" s="49" t="s">
        <v>20</v>
      </c>
      <c r="B94" s="157">
        <v>2584</v>
      </c>
      <c r="C94" s="157">
        <v>598</v>
      </c>
      <c r="D94" s="157">
        <v>1429</v>
      </c>
      <c r="E94" s="157">
        <v>265</v>
      </c>
      <c r="F94" s="157">
        <v>4876</v>
      </c>
      <c r="G94" s="157">
        <v>14885</v>
      </c>
      <c r="H94" s="157">
        <v>40621</v>
      </c>
      <c r="I94" s="157">
        <v>62754</v>
      </c>
      <c r="J94" s="157">
        <v>28114</v>
      </c>
      <c r="K94" s="157">
        <v>34640</v>
      </c>
      <c r="L94" s="157">
        <v>0</v>
      </c>
      <c r="M94" s="157">
        <v>0</v>
      </c>
      <c r="N94" s="202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</row>
    <row r="95" spans="1:250" ht="15">
      <c r="A95" s="49" t="s">
        <v>21</v>
      </c>
      <c r="B95" s="157">
        <v>130</v>
      </c>
      <c r="C95" s="157">
        <v>19</v>
      </c>
      <c r="D95" s="157">
        <v>0</v>
      </c>
      <c r="E95" s="157">
        <v>0</v>
      </c>
      <c r="F95" s="157">
        <v>149</v>
      </c>
      <c r="G95" s="157">
        <v>8000</v>
      </c>
      <c r="H95" s="157">
        <v>30000</v>
      </c>
      <c r="I95" s="157">
        <v>1610</v>
      </c>
      <c r="J95" s="157">
        <v>805</v>
      </c>
      <c r="K95" s="157">
        <v>805</v>
      </c>
      <c r="L95" s="157">
        <v>0</v>
      </c>
      <c r="M95" s="157">
        <v>0</v>
      </c>
      <c r="N95" s="202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</row>
    <row r="96" spans="1:250" ht="15">
      <c r="A96" s="51" t="s">
        <v>22</v>
      </c>
      <c r="B96" s="138">
        <f>SUM(B92:B95)</f>
        <v>12734</v>
      </c>
      <c r="C96" s="138">
        <f t="shared" ref="C96" si="91">SUM(C92:C95)</f>
        <v>1627</v>
      </c>
      <c r="D96" s="138">
        <f t="shared" ref="D96" si="92">SUM(D92:D95)</f>
        <v>3229</v>
      </c>
      <c r="E96" s="138">
        <f t="shared" ref="E96" si="93">SUM(E92:E95)</f>
        <v>302</v>
      </c>
      <c r="F96" s="138">
        <f t="shared" ref="F96" si="94">SUM(F92:F95)</f>
        <v>17892</v>
      </c>
      <c r="G96" s="246"/>
      <c r="H96" s="246"/>
      <c r="I96" s="138">
        <f t="shared" ref="I96" si="95">SUM(I92:I95)</f>
        <v>197335</v>
      </c>
      <c r="J96" s="138">
        <f t="shared" ref="J96" si="96">SUM(J92:J95)</f>
        <v>108224</v>
      </c>
      <c r="K96" s="138">
        <f t="shared" ref="K96" si="97">SUM(K92:K95)</f>
        <v>72907</v>
      </c>
      <c r="L96" s="138">
        <f t="shared" ref="L96" si="98">SUM(L92:L95)</f>
        <v>16204</v>
      </c>
      <c r="M96" s="138">
        <f t="shared" ref="M96" si="99">SUM(M92:M95)</f>
        <v>0</v>
      </c>
      <c r="N96" s="202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8"/>
      <c r="AA96" s="158"/>
      <c r="AB96" s="158"/>
      <c r="AC96" s="158"/>
    </row>
    <row r="97" spans="1:250" s="10" customFormat="1" ht="15">
      <c r="A97" s="7"/>
      <c r="B97" s="161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214"/>
      <c r="O97" s="160"/>
      <c r="P97" s="158"/>
      <c r="Q97" s="160"/>
      <c r="R97" s="160"/>
      <c r="S97" s="160"/>
      <c r="T97" s="160"/>
      <c r="U97" s="160"/>
      <c r="V97" s="160"/>
      <c r="W97" s="160"/>
      <c r="X97" s="160"/>
      <c r="Y97" s="160"/>
      <c r="Z97" s="160"/>
      <c r="AA97" s="160"/>
      <c r="AB97" s="160"/>
      <c r="AC97" s="160"/>
    </row>
    <row r="98" spans="1:250" ht="15">
      <c r="A98" s="32" t="s">
        <v>312</v>
      </c>
      <c r="B98" s="143"/>
      <c r="C98" s="144"/>
      <c r="D98" s="144"/>
      <c r="E98" s="144"/>
      <c r="F98" s="144"/>
      <c r="G98" s="143"/>
      <c r="H98" s="145"/>
      <c r="I98" s="154"/>
      <c r="J98" s="144"/>
      <c r="K98" s="144"/>
      <c r="L98" s="144"/>
      <c r="M98" s="145"/>
      <c r="N98" s="202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58"/>
      <c r="Z98" s="158"/>
      <c r="AA98" s="158"/>
      <c r="AB98" s="158"/>
      <c r="AC98" s="158"/>
    </row>
    <row r="99" spans="1:250" s="60" customFormat="1" ht="15">
      <c r="A99" s="49" t="s">
        <v>18</v>
      </c>
      <c r="B99" s="157">
        <v>0</v>
      </c>
      <c r="C99" s="157">
        <v>0</v>
      </c>
      <c r="D99" s="157">
        <v>0</v>
      </c>
      <c r="E99" s="157">
        <v>0</v>
      </c>
      <c r="F99" s="157">
        <v>0</v>
      </c>
      <c r="G99" s="157">
        <v>0</v>
      </c>
      <c r="H99" s="157">
        <v>0</v>
      </c>
      <c r="I99" s="157">
        <v>0</v>
      </c>
      <c r="J99" s="157">
        <v>0</v>
      </c>
      <c r="K99" s="157">
        <v>0</v>
      </c>
      <c r="L99" s="157">
        <v>0</v>
      </c>
      <c r="M99" s="157">
        <v>0</v>
      </c>
      <c r="N99" s="202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Z99" s="158"/>
      <c r="AA99" s="158"/>
      <c r="AB99" s="158"/>
      <c r="AC99" s="158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</row>
    <row r="100" spans="1:250" ht="15">
      <c r="A100" s="49" t="s">
        <v>19</v>
      </c>
      <c r="B100" s="157">
        <v>0</v>
      </c>
      <c r="C100" s="157">
        <v>1</v>
      </c>
      <c r="D100" s="157">
        <v>0</v>
      </c>
      <c r="E100" s="157">
        <v>0</v>
      </c>
      <c r="F100" s="157">
        <v>1</v>
      </c>
      <c r="G100" s="157">
        <v>0</v>
      </c>
      <c r="H100" s="157">
        <v>25000</v>
      </c>
      <c r="I100" s="157">
        <v>25</v>
      </c>
      <c r="J100" s="157">
        <v>22</v>
      </c>
      <c r="K100" s="157">
        <v>0</v>
      </c>
      <c r="L100" s="157">
        <v>3</v>
      </c>
      <c r="M100" s="157">
        <v>0</v>
      </c>
      <c r="N100" s="202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Z100" s="158"/>
      <c r="AA100" s="158"/>
      <c r="AB100" s="158"/>
      <c r="AC100" s="158"/>
    </row>
    <row r="101" spans="1:250" ht="15">
      <c r="A101" s="49" t="s">
        <v>20</v>
      </c>
      <c r="B101" s="157">
        <v>0</v>
      </c>
      <c r="C101" s="157">
        <v>0</v>
      </c>
      <c r="D101" s="157">
        <v>0</v>
      </c>
      <c r="E101" s="157">
        <v>0</v>
      </c>
      <c r="F101" s="157">
        <v>0</v>
      </c>
      <c r="G101" s="157">
        <v>0</v>
      </c>
      <c r="H101" s="157">
        <v>0</v>
      </c>
      <c r="I101" s="157">
        <v>0</v>
      </c>
      <c r="J101" s="157">
        <v>0</v>
      </c>
      <c r="K101" s="157">
        <v>0</v>
      </c>
      <c r="L101" s="157">
        <v>0</v>
      </c>
      <c r="M101" s="157">
        <v>0</v>
      </c>
      <c r="N101" s="202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8"/>
      <c r="AC101" s="158"/>
    </row>
    <row r="102" spans="1:250" ht="15">
      <c r="A102" s="49" t="s">
        <v>21</v>
      </c>
      <c r="B102" s="157">
        <v>0</v>
      </c>
      <c r="C102" s="157">
        <v>0</v>
      </c>
      <c r="D102" s="157">
        <v>0</v>
      </c>
      <c r="E102" s="157">
        <v>0</v>
      </c>
      <c r="F102" s="157">
        <v>0</v>
      </c>
      <c r="G102" s="157">
        <v>0</v>
      </c>
      <c r="H102" s="157">
        <v>0</v>
      </c>
      <c r="I102" s="157">
        <v>0</v>
      </c>
      <c r="J102" s="157">
        <v>0</v>
      </c>
      <c r="K102" s="157">
        <v>0</v>
      </c>
      <c r="L102" s="157">
        <v>0</v>
      </c>
      <c r="M102" s="157">
        <v>0</v>
      </c>
      <c r="N102" s="202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58"/>
      <c r="Z102" s="158"/>
      <c r="AA102" s="158"/>
      <c r="AB102" s="158"/>
      <c r="AC102" s="158"/>
    </row>
    <row r="103" spans="1:250" ht="15">
      <c r="A103" s="51" t="s">
        <v>22</v>
      </c>
      <c r="B103" s="138">
        <f>SUM(B99:B102)</f>
        <v>0</v>
      </c>
      <c r="C103" s="138">
        <f t="shared" ref="C103" si="100">SUM(C99:C102)</f>
        <v>1</v>
      </c>
      <c r="D103" s="138">
        <f t="shared" ref="D103" si="101">SUM(D99:D102)</f>
        <v>0</v>
      </c>
      <c r="E103" s="138">
        <f t="shared" ref="E103" si="102">SUM(E99:E102)</f>
        <v>0</v>
      </c>
      <c r="F103" s="138">
        <f t="shared" ref="F103" si="103">SUM(F99:F102)</f>
        <v>1</v>
      </c>
      <c r="G103" s="246"/>
      <c r="H103" s="246"/>
      <c r="I103" s="138">
        <f t="shared" ref="I103" si="104">SUM(I99:I102)</f>
        <v>25</v>
      </c>
      <c r="J103" s="138">
        <f t="shared" ref="J103" si="105">SUM(J99:J102)</f>
        <v>22</v>
      </c>
      <c r="K103" s="138">
        <f t="shared" ref="K103" si="106">SUM(K99:K102)</f>
        <v>0</v>
      </c>
      <c r="L103" s="138">
        <f t="shared" ref="L103" si="107">SUM(L99:L102)</f>
        <v>3</v>
      </c>
      <c r="M103" s="138">
        <f t="shared" ref="M103" si="108">SUM(M99:M102)</f>
        <v>0</v>
      </c>
      <c r="N103" s="202"/>
      <c r="O103" s="158"/>
      <c r="P103" s="158"/>
      <c r="Q103" s="158"/>
      <c r="R103" s="158"/>
      <c r="S103" s="158"/>
      <c r="T103" s="158"/>
      <c r="U103" s="158"/>
      <c r="V103" s="158"/>
      <c r="W103" s="158"/>
      <c r="X103" s="158"/>
      <c r="Y103" s="158"/>
      <c r="Z103" s="158"/>
      <c r="AA103" s="158"/>
      <c r="AB103" s="158"/>
      <c r="AC103" s="158"/>
    </row>
    <row r="104" spans="1:250" s="10" customFormat="1" ht="15">
      <c r="A104" s="7"/>
      <c r="B104" s="161"/>
      <c r="C104" s="161"/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214"/>
      <c r="O104" s="160"/>
      <c r="P104" s="158"/>
      <c r="Q104" s="160"/>
      <c r="R104" s="160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  <c r="AC104" s="160"/>
    </row>
    <row r="105" spans="1:250" ht="15">
      <c r="A105" s="32" t="s">
        <v>274</v>
      </c>
      <c r="B105" s="143"/>
      <c r="C105" s="144"/>
      <c r="D105" s="144"/>
      <c r="E105" s="144"/>
      <c r="F105" s="144"/>
      <c r="G105" s="143"/>
      <c r="H105" s="145"/>
      <c r="I105" s="154"/>
      <c r="J105" s="144"/>
      <c r="K105" s="144"/>
      <c r="L105" s="144"/>
      <c r="M105" s="145"/>
      <c r="N105" s="202"/>
      <c r="O105" s="158"/>
      <c r="P105" s="158"/>
      <c r="Q105" s="158"/>
      <c r="R105" s="158"/>
      <c r="S105" s="158"/>
      <c r="T105" s="158"/>
      <c r="U105" s="158"/>
      <c r="V105" s="158"/>
      <c r="W105" s="158"/>
      <c r="X105" s="158"/>
      <c r="Y105" s="158"/>
      <c r="Z105" s="158"/>
      <c r="AA105" s="158"/>
      <c r="AB105" s="158"/>
      <c r="AC105" s="158"/>
    </row>
    <row r="106" spans="1:250" s="60" customFormat="1" ht="15">
      <c r="A106" s="49" t="s">
        <v>18</v>
      </c>
      <c r="B106" s="157">
        <v>257</v>
      </c>
      <c r="C106" s="157">
        <v>7</v>
      </c>
      <c r="D106" s="157">
        <v>0</v>
      </c>
      <c r="E106" s="157">
        <v>0</v>
      </c>
      <c r="F106" s="157">
        <v>264</v>
      </c>
      <c r="G106" s="157">
        <v>14786</v>
      </c>
      <c r="H106" s="157">
        <v>55657</v>
      </c>
      <c r="I106" s="157">
        <v>4190</v>
      </c>
      <c r="J106" s="157">
        <v>623</v>
      </c>
      <c r="K106" s="157">
        <v>2162</v>
      </c>
      <c r="L106" s="157">
        <v>1405</v>
      </c>
      <c r="M106" s="157">
        <v>0</v>
      </c>
      <c r="N106" s="202"/>
      <c r="O106" s="158"/>
      <c r="P106" s="158"/>
      <c r="Q106" s="158"/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</row>
    <row r="107" spans="1:250" ht="15">
      <c r="A107" s="49" t="s">
        <v>19</v>
      </c>
      <c r="B107" s="157">
        <v>69</v>
      </c>
      <c r="C107" s="157">
        <v>42</v>
      </c>
      <c r="D107" s="157">
        <v>0</v>
      </c>
      <c r="E107" s="157">
        <v>0</v>
      </c>
      <c r="F107" s="157">
        <v>111</v>
      </c>
      <c r="G107" s="157">
        <v>16116</v>
      </c>
      <c r="H107" s="157">
        <v>38810</v>
      </c>
      <c r="I107" s="157">
        <v>2742</v>
      </c>
      <c r="J107" s="157">
        <v>548</v>
      </c>
      <c r="K107" s="157">
        <v>1783</v>
      </c>
      <c r="L107" s="157">
        <v>411</v>
      </c>
      <c r="M107" s="157">
        <v>0</v>
      </c>
      <c r="N107" s="202"/>
      <c r="O107" s="158"/>
      <c r="P107" s="158"/>
      <c r="Q107" s="158"/>
      <c r="R107" s="158"/>
      <c r="S107" s="158"/>
      <c r="T107" s="158"/>
      <c r="U107" s="158"/>
      <c r="V107" s="158"/>
      <c r="W107" s="158"/>
      <c r="X107" s="158"/>
      <c r="Y107" s="158"/>
      <c r="Z107" s="158"/>
      <c r="AA107" s="158"/>
      <c r="AB107" s="158"/>
      <c r="AC107" s="158"/>
    </row>
    <row r="108" spans="1:250" ht="15">
      <c r="A108" s="49" t="s">
        <v>20</v>
      </c>
      <c r="B108" s="157">
        <v>149</v>
      </c>
      <c r="C108" s="157">
        <v>2841</v>
      </c>
      <c r="D108" s="157">
        <v>0</v>
      </c>
      <c r="E108" s="157">
        <v>0</v>
      </c>
      <c r="F108" s="157">
        <v>2990</v>
      </c>
      <c r="G108" s="157">
        <v>11827</v>
      </c>
      <c r="H108" s="157">
        <v>42647</v>
      </c>
      <c r="I108" s="157">
        <v>122922</v>
      </c>
      <c r="J108" s="157">
        <v>15980</v>
      </c>
      <c r="K108" s="157">
        <v>6146</v>
      </c>
      <c r="L108" s="157">
        <v>0</v>
      </c>
      <c r="M108" s="157">
        <v>100796</v>
      </c>
      <c r="N108" s="202"/>
      <c r="O108" s="158"/>
      <c r="P108" s="158"/>
      <c r="Q108" s="158"/>
      <c r="R108" s="158"/>
      <c r="S108" s="158"/>
      <c r="T108" s="158"/>
      <c r="U108" s="158"/>
      <c r="V108" s="158"/>
      <c r="W108" s="158"/>
      <c r="X108" s="158"/>
      <c r="Y108" s="158"/>
      <c r="Z108" s="158"/>
      <c r="AA108" s="158"/>
      <c r="AB108" s="158"/>
      <c r="AC108" s="158"/>
    </row>
    <row r="109" spans="1:250" ht="15">
      <c r="A109" s="49" t="s">
        <v>21</v>
      </c>
      <c r="B109" s="157">
        <v>24</v>
      </c>
      <c r="C109" s="157">
        <v>36</v>
      </c>
      <c r="D109" s="157">
        <v>0</v>
      </c>
      <c r="E109" s="157">
        <v>0</v>
      </c>
      <c r="F109" s="157">
        <v>60</v>
      </c>
      <c r="G109" s="157">
        <v>5042</v>
      </c>
      <c r="H109" s="157">
        <v>18000</v>
      </c>
      <c r="I109" s="157">
        <v>769</v>
      </c>
      <c r="J109" s="157">
        <v>384</v>
      </c>
      <c r="K109" s="157">
        <v>385</v>
      </c>
      <c r="L109" s="157">
        <v>0</v>
      </c>
      <c r="M109" s="157">
        <v>0</v>
      </c>
      <c r="N109" s="202"/>
      <c r="O109" s="158"/>
      <c r="P109" s="158"/>
      <c r="Q109" s="158"/>
      <c r="R109" s="158"/>
      <c r="S109" s="158"/>
      <c r="T109" s="158"/>
      <c r="U109" s="158"/>
      <c r="V109" s="158"/>
      <c r="W109" s="158"/>
      <c r="X109" s="158"/>
      <c r="Y109" s="158"/>
      <c r="Z109" s="158"/>
      <c r="AA109" s="158"/>
      <c r="AB109" s="158"/>
      <c r="AC109" s="158"/>
    </row>
    <row r="110" spans="1:250" ht="15">
      <c r="A110" s="51" t="s">
        <v>22</v>
      </c>
      <c r="B110" s="138">
        <f>SUM(B106:B109)</f>
        <v>499</v>
      </c>
      <c r="C110" s="138">
        <f t="shared" ref="C110:F110" si="109">SUM(C106:C109)</f>
        <v>2926</v>
      </c>
      <c r="D110" s="138">
        <f t="shared" si="109"/>
        <v>0</v>
      </c>
      <c r="E110" s="138">
        <f t="shared" si="109"/>
        <v>0</v>
      </c>
      <c r="F110" s="138">
        <f t="shared" si="109"/>
        <v>3425</v>
      </c>
      <c r="G110" s="246"/>
      <c r="H110" s="246"/>
      <c r="I110" s="138">
        <f t="shared" ref="I110:M110" si="110">SUM(I106:I109)</f>
        <v>130623</v>
      </c>
      <c r="J110" s="138">
        <f t="shared" si="110"/>
        <v>17535</v>
      </c>
      <c r="K110" s="138">
        <f t="shared" si="110"/>
        <v>10476</v>
      </c>
      <c r="L110" s="138">
        <f t="shared" si="110"/>
        <v>1816</v>
      </c>
      <c r="M110" s="138">
        <f t="shared" si="110"/>
        <v>100796</v>
      </c>
      <c r="N110" s="202"/>
      <c r="O110" s="158"/>
      <c r="P110" s="158"/>
      <c r="Q110" s="158"/>
      <c r="R110" s="158"/>
      <c r="S110" s="158"/>
      <c r="T110" s="158"/>
      <c r="U110" s="158"/>
      <c r="V110" s="158"/>
      <c r="W110" s="158"/>
      <c r="X110" s="158"/>
      <c r="Y110" s="158"/>
      <c r="Z110" s="158"/>
      <c r="AA110" s="158"/>
      <c r="AB110" s="158"/>
      <c r="AC110" s="158"/>
    </row>
    <row r="111" spans="1:250" s="10" customFormat="1" ht="15">
      <c r="A111" s="7"/>
      <c r="B111" s="161"/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214"/>
      <c r="O111" s="160"/>
      <c r="P111" s="158"/>
      <c r="Q111" s="160"/>
      <c r="R111" s="160"/>
      <c r="S111" s="160"/>
      <c r="T111" s="160"/>
      <c r="U111" s="160"/>
      <c r="V111" s="160"/>
      <c r="W111" s="160"/>
      <c r="X111" s="160"/>
      <c r="Y111" s="160"/>
      <c r="Z111" s="160"/>
      <c r="AA111" s="160"/>
      <c r="AB111" s="160"/>
      <c r="AC111" s="160"/>
    </row>
    <row r="112" spans="1:250" ht="15">
      <c r="A112" s="32" t="s">
        <v>275</v>
      </c>
      <c r="B112" s="143"/>
      <c r="C112" s="144"/>
      <c r="D112" s="144"/>
      <c r="E112" s="144"/>
      <c r="F112" s="144"/>
      <c r="G112" s="143"/>
      <c r="H112" s="145"/>
      <c r="I112" s="154"/>
      <c r="J112" s="144"/>
      <c r="K112" s="144"/>
      <c r="L112" s="144"/>
      <c r="M112" s="145"/>
      <c r="N112" s="202"/>
      <c r="O112" s="158"/>
      <c r="P112" s="158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  <c r="AC112" s="158"/>
    </row>
    <row r="113" spans="1:250" s="60" customFormat="1" ht="15">
      <c r="A113" s="49" t="s">
        <v>18</v>
      </c>
      <c r="B113" s="157">
        <v>2</v>
      </c>
      <c r="C113" s="157">
        <v>0</v>
      </c>
      <c r="D113" s="157">
        <v>0</v>
      </c>
      <c r="E113" s="157">
        <v>0</v>
      </c>
      <c r="F113" s="157">
        <v>2</v>
      </c>
      <c r="G113" s="157">
        <v>10000</v>
      </c>
      <c r="H113" s="157">
        <v>0</v>
      </c>
      <c r="I113" s="157">
        <v>20</v>
      </c>
      <c r="J113" s="157">
        <v>4</v>
      </c>
      <c r="K113" s="157">
        <v>13</v>
      </c>
      <c r="L113" s="157">
        <v>3</v>
      </c>
      <c r="M113" s="157">
        <v>0</v>
      </c>
      <c r="N113" s="202"/>
      <c r="O113" s="158"/>
      <c r="P113" s="158"/>
      <c r="Q113" s="158"/>
      <c r="R113" s="158"/>
      <c r="S113" s="158"/>
      <c r="T113" s="158"/>
      <c r="U113" s="158"/>
      <c r="V113" s="158"/>
      <c r="W113" s="158"/>
      <c r="X113" s="158"/>
      <c r="Y113" s="158"/>
      <c r="Z113" s="158"/>
      <c r="AA113" s="158"/>
      <c r="AB113" s="158"/>
      <c r="AC113" s="158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</row>
    <row r="114" spans="1:250" ht="15">
      <c r="A114" s="49" t="s">
        <v>19</v>
      </c>
      <c r="B114" s="157">
        <v>0</v>
      </c>
      <c r="C114" s="157">
        <v>0</v>
      </c>
      <c r="D114" s="157">
        <v>0</v>
      </c>
      <c r="E114" s="157">
        <v>0</v>
      </c>
      <c r="F114" s="157">
        <v>0</v>
      </c>
      <c r="G114" s="157">
        <v>0</v>
      </c>
      <c r="H114" s="157">
        <v>0</v>
      </c>
      <c r="I114" s="157">
        <v>0</v>
      </c>
      <c r="J114" s="157">
        <v>0</v>
      </c>
      <c r="K114" s="157">
        <v>0</v>
      </c>
      <c r="L114" s="157">
        <v>0</v>
      </c>
      <c r="M114" s="157">
        <v>0</v>
      </c>
      <c r="N114" s="202"/>
      <c r="O114" s="158"/>
      <c r="P114" s="158"/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  <c r="AA114" s="158"/>
      <c r="AB114" s="158"/>
      <c r="AC114" s="158"/>
    </row>
    <row r="115" spans="1:250" ht="15">
      <c r="A115" s="49" t="s">
        <v>20</v>
      </c>
      <c r="B115" s="157">
        <v>4</v>
      </c>
      <c r="C115" s="157">
        <v>4</v>
      </c>
      <c r="D115" s="157">
        <v>0</v>
      </c>
      <c r="E115" s="157">
        <v>0</v>
      </c>
      <c r="F115" s="157">
        <v>8</v>
      </c>
      <c r="G115" s="157">
        <v>6000</v>
      </c>
      <c r="H115" s="157">
        <v>20000</v>
      </c>
      <c r="I115" s="157">
        <v>104</v>
      </c>
      <c r="J115" s="157">
        <v>50</v>
      </c>
      <c r="K115" s="157">
        <v>54</v>
      </c>
      <c r="L115" s="157">
        <v>0</v>
      </c>
      <c r="M115" s="157">
        <v>0</v>
      </c>
      <c r="N115" s="202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8"/>
      <c r="AC115" s="158"/>
    </row>
    <row r="116" spans="1:250" ht="15">
      <c r="A116" s="49" t="s">
        <v>21</v>
      </c>
      <c r="B116" s="157">
        <v>27</v>
      </c>
      <c r="C116" s="157">
        <v>0</v>
      </c>
      <c r="D116" s="157">
        <v>0</v>
      </c>
      <c r="E116" s="157">
        <v>0</v>
      </c>
      <c r="F116" s="157">
        <v>27</v>
      </c>
      <c r="G116" s="157">
        <v>21567</v>
      </c>
      <c r="H116" s="157">
        <v>0</v>
      </c>
      <c r="I116" s="157">
        <v>582</v>
      </c>
      <c r="J116" s="157">
        <v>245</v>
      </c>
      <c r="K116" s="157">
        <v>337</v>
      </c>
      <c r="L116" s="157">
        <v>0</v>
      </c>
      <c r="M116" s="157">
        <v>0</v>
      </c>
      <c r="N116" s="202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  <c r="AC116" s="158"/>
    </row>
    <row r="117" spans="1:250" ht="15">
      <c r="A117" s="51" t="s">
        <v>22</v>
      </c>
      <c r="B117" s="138">
        <f>SUM(B113:B116)</f>
        <v>33</v>
      </c>
      <c r="C117" s="138">
        <f t="shared" ref="C117:F117" si="111">SUM(C113:C116)</f>
        <v>4</v>
      </c>
      <c r="D117" s="138">
        <f t="shared" si="111"/>
        <v>0</v>
      </c>
      <c r="E117" s="138">
        <f t="shared" si="111"/>
        <v>0</v>
      </c>
      <c r="F117" s="138">
        <f t="shared" si="111"/>
        <v>37</v>
      </c>
      <c r="G117" s="246"/>
      <c r="H117" s="246"/>
      <c r="I117" s="138">
        <f t="shared" ref="I117:M117" si="112">SUM(I113:I116)</f>
        <v>706</v>
      </c>
      <c r="J117" s="138">
        <f t="shared" si="112"/>
        <v>299</v>
      </c>
      <c r="K117" s="138">
        <f t="shared" si="112"/>
        <v>404</v>
      </c>
      <c r="L117" s="138">
        <f t="shared" si="112"/>
        <v>3</v>
      </c>
      <c r="M117" s="138">
        <f t="shared" si="112"/>
        <v>0</v>
      </c>
      <c r="N117" s="202"/>
      <c r="O117" s="158"/>
      <c r="P117" s="158"/>
      <c r="Q117" s="158"/>
      <c r="R117" s="158"/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/>
      <c r="AC117" s="158"/>
    </row>
    <row r="118" spans="1:250" s="10" customFormat="1" ht="15">
      <c r="A118" s="7"/>
      <c r="B118" s="161"/>
      <c r="C118" s="161"/>
      <c r="D118" s="161"/>
      <c r="E118" s="161"/>
      <c r="F118" s="161"/>
      <c r="G118" s="161"/>
      <c r="H118" s="161"/>
      <c r="I118" s="161"/>
      <c r="J118" s="161"/>
      <c r="K118" s="161"/>
      <c r="L118" s="161"/>
      <c r="M118" s="161"/>
      <c r="N118" s="202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8"/>
      <c r="AC118" s="158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</row>
    <row r="119" spans="1:250" ht="15">
      <c r="A119" s="32" t="s">
        <v>283</v>
      </c>
      <c r="B119" s="143"/>
      <c r="C119" s="144"/>
      <c r="D119" s="144"/>
      <c r="E119" s="144"/>
      <c r="F119" s="144"/>
      <c r="G119" s="143"/>
      <c r="H119" s="145"/>
      <c r="I119" s="154"/>
      <c r="J119" s="144"/>
      <c r="K119" s="144"/>
      <c r="L119" s="144"/>
      <c r="M119" s="145"/>
      <c r="N119" s="202"/>
      <c r="O119" s="158"/>
      <c r="P119" s="158"/>
      <c r="Q119" s="158"/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/>
      <c r="AC119" s="158"/>
    </row>
    <row r="120" spans="1:250" s="60" customFormat="1" ht="15">
      <c r="A120" s="49" t="s">
        <v>18</v>
      </c>
      <c r="B120" s="157">
        <v>0</v>
      </c>
      <c r="C120" s="157">
        <v>0</v>
      </c>
      <c r="D120" s="157">
        <v>0</v>
      </c>
      <c r="E120" s="157">
        <v>0</v>
      </c>
      <c r="F120" s="157">
        <v>0</v>
      </c>
      <c r="G120" s="157">
        <v>0</v>
      </c>
      <c r="H120" s="157">
        <v>0</v>
      </c>
      <c r="I120" s="157">
        <v>0</v>
      </c>
      <c r="J120" s="157">
        <v>0</v>
      </c>
      <c r="K120" s="157">
        <v>0</v>
      </c>
      <c r="L120" s="157">
        <v>0</v>
      </c>
      <c r="M120" s="157">
        <v>0</v>
      </c>
      <c r="N120" s="202"/>
      <c r="O120" s="158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/>
      <c r="AC120" s="158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</row>
    <row r="121" spans="1:250" ht="15">
      <c r="A121" s="49" t="s">
        <v>19</v>
      </c>
      <c r="B121" s="157">
        <v>44</v>
      </c>
      <c r="C121" s="157">
        <v>2</v>
      </c>
      <c r="D121" s="157">
        <v>0</v>
      </c>
      <c r="E121" s="157">
        <v>0</v>
      </c>
      <c r="F121" s="157">
        <v>46</v>
      </c>
      <c r="G121" s="157">
        <v>20003</v>
      </c>
      <c r="H121" s="157">
        <v>30790</v>
      </c>
      <c r="I121" s="157">
        <v>942</v>
      </c>
      <c r="J121" s="157">
        <v>678</v>
      </c>
      <c r="K121" s="157">
        <v>264</v>
      </c>
      <c r="L121" s="157">
        <v>0</v>
      </c>
      <c r="M121" s="157">
        <v>0</v>
      </c>
      <c r="N121" s="202"/>
      <c r="O121" s="158"/>
      <c r="P121" s="158"/>
      <c r="Q121" s="158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58"/>
      <c r="AC121" s="158"/>
    </row>
    <row r="122" spans="1:250" ht="15">
      <c r="A122" s="49" t="s">
        <v>20</v>
      </c>
      <c r="B122" s="157">
        <v>0</v>
      </c>
      <c r="C122" s="157">
        <v>0</v>
      </c>
      <c r="D122" s="157">
        <v>0</v>
      </c>
      <c r="E122" s="157">
        <v>0</v>
      </c>
      <c r="F122" s="157">
        <v>0</v>
      </c>
      <c r="G122" s="157">
        <v>0</v>
      </c>
      <c r="H122" s="157">
        <v>0</v>
      </c>
      <c r="I122" s="157">
        <v>0</v>
      </c>
      <c r="J122" s="157">
        <v>0</v>
      </c>
      <c r="K122" s="157">
        <v>0</v>
      </c>
      <c r="L122" s="157">
        <v>0</v>
      </c>
      <c r="M122" s="157">
        <v>0</v>
      </c>
      <c r="N122" s="202"/>
      <c r="O122" s="158"/>
      <c r="P122" s="158"/>
      <c r="Q122" s="158"/>
      <c r="R122" s="158"/>
      <c r="S122" s="158"/>
      <c r="T122" s="158"/>
      <c r="U122" s="158"/>
      <c r="V122" s="158"/>
      <c r="W122" s="158"/>
      <c r="X122" s="158"/>
      <c r="Y122" s="158"/>
      <c r="Z122" s="158"/>
      <c r="AA122" s="158"/>
      <c r="AB122" s="158"/>
      <c r="AC122" s="158"/>
    </row>
    <row r="123" spans="1:250" ht="15">
      <c r="A123" s="49" t="s">
        <v>21</v>
      </c>
      <c r="B123" s="157">
        <v>0</v>
      </c>
      <c r="C123" s="157">
        <v>0</v>
      </c>
      <c r="D123" s="157">
        <v>0</v>
      </c>
      <c r="E123" s="157">
        <v>0</v>
      </c>
      <c r="F123" s="157">
        <v>0</v>
      </c>
      <c r="G123" s="157">
        <v>0</v>
      </c>
      <c r="H123" s="157">
        <v>0</v>
      </c>
      <c r="I123" s="157">
        <v>0</v>
      </c>
      <c r="J123" s="157">
        <v>0</v>
      </c>
      <c r="K123" s="157">
        <v>0</v>
      </c>
      <c r="L123" s="157">
        <v>0</v>
      </c>
      <c r="M123" s="157">
        <v>0</v>
      </c>
      <c r="N123" s="202"/>
      <c r="O123" s="158"/>
      <c r="P123" s="158"/>
      <c r="Q123" s="158"/>
      <c r="R123" s="158"/>
      <c r="S123" s="158"/>
      <c r="T123" s="158"/>
      <c r="U123" s="158"/>
      <c r="V123" s="158"/>
      <c r="W123" s="158"/>
      <c r="X123" s="158"/>
      <c r="Y123" s="158"/>
      <c r="Z123" s="158"/>
      <c r="AA123" s="158"/>
      <c r="AB123" s="158"/>
      <c r="AC123" s="158"/>
    </row>
    <row r="124" spans="1:250" ht="15">
      <c r="A124" s="51" t="s">
        <v>22</v>
      </c>
      <c r="B124" s="138">
        <f>SUM(B120:B123)</f>
        <v>44</v>
      </c>
      <c r="C124" s="138">
        <f t="shared" ref="C124:F124" si="113">SUM(C120:C123)</f>
        <v>2</v>
      </c>
      <c r="D124" s="138">
        <f t="shared" si="113"/>
        <v>0</v>
      </c>
      <c r="E124" s="138">
        <f t="shared" si="113"/>
        <v>0</v>
      </c>
      <c r="F124" s="138">
        <f t="shared" si="113"/>
        <v>46</v>
      </c>
      <c r="G124" s="157">
        <v>0</v>
      </c>
      <c r="H124" s="157">
        <v>0</v>
      </c>
      <c r="I124" s="138">
        <f t="shared" ref="I124:M124" si="114">SUM(I120:I123)</f>
        <v>942</v>
      </c>
      <c r="J124" s="138">
        <f t="shared" si="114"/>
        <v>678</v>
      </c>
      <c r="K124" s="138">
        <f t="shared" si="114"/>
        <v>264</v>
      </c>
      <c r="L124" s="138">
        <f t="shared" si="114"/>
        <v>0</v>
      </c>
      <c r="M124" s="138">
        <f t="shared" si="114"/>
        <v>0</v>
      </c>
      <c r="N124" s="202"/>
      <c r="O124" s="158"/>
      <c r="P124" s="158"/>
      <c r="Q124" s="158"/>
      <c r="R124" s="158"/>
      <c r="S124" s="158"/>
      <c r="T124" s="158"/>
      <c r="U124" s="158"/>
      <c r="V124" s="158"/>
      <c r="W124" s="158"/>
      <c r="X124" s="158"/>
      <c r="Y124" s="158"/>
      <c r="Z124" s="158"/>
      <c r="AA124" s="158"/>
      <c r="AB124" s="158"/>
      <c r="AC124" s="158"/>
    </row>
    <row r="125" spans="1:250" s="10" customFormat="1" ht="15">
      <c r="A125" s="7"/>
      <c r="B125" s="161"/>
      <c r="C125" s="161"/>
      <c r="D125" s="161"/>
      <c r="E125" s="161"/>
      <c r="F125" s="161"/>
      <c r="G125" s="161"/>
      <c r="H125" s="161"/>
      <c r="I125" s="161"/>
      <c r="J125" s="161"/>
      <c r="K125" s="161"/>
      <c r="L125" s="161"/>
      <c r="M125" s="161"/>
      <c r="N125" s="202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  <c r="AB125" s="158"/>
      <c r="AC125" s="158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</row>
    <row r="126" spans="1:250" ht="15">
      <c r="A126" s="32" t="s">
        <v>284</v>
      </c>
      <c r="B126" s="143"/>
      <c r="C126" s="144"/>
      <c r="D126" s="144"/>
      <c r="E126" s="144"/>
      <c r="F126" s="144"/>
      <c r="G126" s="143"/>
      <c r="H126" s="145"/>
      <c r="I126" s="154"/>
      <c r="J126" s="144"/>
      <c r="K126" s="144"/>
      <c r="L126" s="144"/>
      <c r="M126" s="145"/>
      <c r="N126" s="202"/>
      <c r="O126" s="158"/>
      <c r="P126" s="158"/>
      <c r="Q126" s="158"/>
      <c r="R126" s="158"/>
      <c r="S126" s="158"/>
      <c r="T126" s="158"/>
      <c r="U126" s="158"/>
      <c r="V126" s="158"/>
      <c r="W126" s="158"/>
      <c r="X126" s="158"/>
      <c r="Y126" s="158"/>
      <c r="Z126" s="158"/>
      <c r="AA126" s="158"/>
      <c r="AB126" s="158"/>
      <c r="AC126" s="158"/>
    </row>
    <row r="127" spans="1:250" s="60" customFormat="1" ht="15">
      <c r="A127" s="49" t="s">
        <v>18</v>
      </c>
      <c r="B127" s="157">
        <v>0</v>
      </c>
      <c r="C127" s="157">
        <v>0</v>
      </c>
      <c r="D127" s="157">
        <v>0</v>
      </c>
      <c r="E127" s="157">
        <v>0</v>
      </c>
      <c r="F127" s="157">
        <v>0</v>
      </c>
      <c r="G127" s="157">
        <v>0</v>
      </c>
      <c r="H127" s="157">
        <v>0</v>
      </c>
      <c r="I127" s="157">
        <v>0</v>
      </c>
      <c r="J127" s="157">
        <v>0</v>
      </c>
      <c r="K127" s="157">
        <v>0</v>
      </c>
      <c r="L127" s="157">
        <v>0</v>
      </c>
      <c r="M127" s="157">
        <v>0</v>
      </c>
      <c r="N127" s="202"/>
      <c r="O127" s="158"/>
      <c r="P127" s="158"/>
      <c r="Q127" s="158"/>
      <c r="R127" s="158"/>
      <c r="S127" s="158"/>
      <c r="T127" s="158"/>
      <c r="U127" s="158"/>
      <c r="V127" s="158"/>
      <c r="W127" s="158"/>
      <c r="X127" s="158"/>
      <c r="Y127" s="158"/>
      <c r="Z127" s="158"/>
      <c r="AA127" s="158"/>
      <c r="AB127" s="158"/>
      <c r="AC127" s="158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</row>
    <row r="128" spans="1:250" ht="15">
      <c r="A128" s="49" t="s">
        <v>19</v>
      </c>
      <c r="B128" s="157">
        <v>6</v>
      </c>
      <c r="C128" s="157">
        <v>0</v>
      </c>
      <c r="D128" s="157">
        <v>0</v>
      </c>
      <c r="E128" s="157">
        <v>0</v>
      </c>
      <c r="F128" s="157">
        <v>6</v>
      </c>
      <c r="G128" s="157">
        <v>18000</v>
      </c>
      <c r="H128" s="157">
        <v>0</v>
      </c>
      <c r="I128" s="157">
        <v>108</v>
      </c>
      <c r="J128" s="157">
        <v>22</v>
      </c>
      <c r="K128" s="157">
        <v>70</v>
      </c>
      <c r="L128" s="157">
        <v>16</v>
      </c>
      <c r="M128" s="157">
        <v>0</v>
      </c>
      <c r="N128" s="202"/>
      <c r="O128" s="158"/>
      <c r="P128" s="158"/>
      <c r="Q128" s="158"/>
      <c r="R128" s="158"/>
      <c r="S128" s="158"/>
      <c r="T128" s="158"/>
      <c r="U128" s="158"/>
      <c r="V128" s="158"/>
      <c r="W128" s="158"/>
      <c r="X128" s="158"/>
      <c r="Y128" s="158"/>
      <c r="Z128" s="158"/>
      <c r="AA128" s="158"/>
      <c r="AB128" s="158"/>
      <c r="AC128" s="158"/>
    </row>
    <row r="129" spans="1:250" ht="15">
      <c r="A129" s="49" t="s">
        <v>20</v>
      </c>
      <c r="B129" s="157">
        <v>5</v>
      </c>
      <c r="C129" s="157">
        <v>7</v>
      </c>
      <c r="D129" s="157">
        <v>0</v>
      </c>
      <c r="E129" s="157">
        <v>0</v>
      </c>
      <c r="F129" s="157">
        <v>12</v>
      </c>
      <c r="G129" s="157">
        <v>17762</v>
      </c>
      <c r="H129" s="157">
        <v>31410</v>
      </c>
      <c r="I129" s="157">
        <v>309</v>
      </c>
      <c r="J129" s="157">
        <v>222</v>
      </c>
      <c r="K129" s="157">
        <v>87</v>
      </c>
      <c r="L129" s="157">
        <v>0</v>
      </c>
      <c r="M129" s="157">
        <v>0</v>
      </c>
      <c r="N129" s="202"/>
      <c r="O129" s="158"/>
      <c r="P129" s="158"/>
      <c r="Q129" s="158"/>
      <c r="R129" s="158"/>
      <c r="S129" s="158"/>
      <c r="T129" s="158"/>
      <c r="U129" s="158"/>
      <c r="V129" s="158"/>
      <c r="W129" s="158"/>
      <c r="X129" s="158"/>
      <c r="Y129" s="158"/>
      <c r="Z129" s="158"/>
      <c r="AA129" s="158"/>
      <c r="AB129" s="158"/>
      <c r="AC129" s="158"/>
    </row>
    <row r="130" spans="1:250" ht="15">
      <c r="A130" s="49" t="s">
        <v>21</v>
      </c>
      <c r="B130" s="157">
        <v>0</v>
      </c>
      <c r="C130" s="157">
        <v>0</v>
      </c>
      <c r="D130" s="157">
        <v>0</v>
      </c>
      <c r="E130" s="157">
        <v>0</v>
      </c>
      <c r="F130" s="157">
        <v>0</v>
      </c>
      <c r="G130" s="157">
        <v>0</v>
      </c>
      <c r="H130" s="157">
        <v>0</v>
      </c>
      <c r="I130" s="157">
        <v>0</v>
      </c>
      <c r="J130" s="157">
        <v>0</v>
      </c>
      <c r="K130" s="157">
        <v>0</v>
      </c>
      <c r="L130" s="157">
        <v>0</v>
      </c>
      <c r="M130" s="157">
        <v>0</v>
      </c>
      <c r="N130" s="202"/>
      <c r="O130" s="158"/>
      <c r="P130" s="158"/>
      <c r="Q130" s="158"/>
      <c r="R130" s="158"/>
      <c r="S130" s="158"/>
      <c r="T130" s="158"/>
      <c r="U130" s="158"/>
      <c r="V130" s="158"/>
      <c r="W130" s="158"/>
      <c r="X130" s="158"/>
      <c r="Y130" s="158"/>
      <c r="Z130" s="158"/>
      <c r="AA130" s="158"/>
      <c r="AB130" s="158"/>
      <c r="AC130" s="158"/>
    </row>
    <row r="131" spans="1:250" ht="15">
      <c r="A131" s="51" t="s">
        <v>22</v>
      </c>
      <c r="B131" s="138">
        <f>SUM(B127:B130)</f>
        <v>11</v>
      </c>
      <c r="C131" s="138">
        <f t="shared" ref="C131:F131" si="115">SUM(C127:C130)</f>
        <v>7</v>
      </c>
      <c r="D131" s="138">
        <f t="shared" si="115"/>
        <v>0</v>
      </c>
      <c r="E131" s="138">
        <f t="shared" si="115"/>
        <v>0</v>
      </c>
      <c r="F131" s="138">
        <f t="shared" si="115"/>
        <v>18</v>
      </c>
      <c r="G131" s="246"/>
      <c r="H131" s="246"/>
      <c r="I131" s="138">
        <f t="shared" ref="I131:M131" si="116">SUM(I127:I130)</f>
        <v>417</v>
      </c>
      <c r="J131" s="138">
        <f t="shared" si="116"/>
        <v>244</v>
      </c>
      <c r="K131" s="138">
        <f t="shared" si="116"/>
        <v>157</v>
      </c>
      <c r="L131" s="138">
        <f t="shared" si="116"/>
        <v>16</v>
      </c>
      <c r="M131" s="138">
        <f t="shared" si="116"/>
        <v>0</v>
      </c>
      <c r="N131" s="202"/>
      <c r="O131" s="158"/>
      <c r="P131" s="158"/>
      <c r="Q131" s="158"/>
      <c r="R131" s="158"/>
      <c r="S131" s="158"/>
      <c r="T131" s="158"/>
      <c r="U131" s="158"/>
      <c r="V131" s="158"/>
      <c r="W131" s="158"/>
      <c r="X131" s="158"/>
      <c r="Y131" s="158"/>
      <c r="Z131" s="158"/>
      <c r="AA131" s="158"/>
      <c r="AB131" s="158"/>
      <c r="AC131" s="158"/>
    </row>
    <row r="132" spans="1:250" s="10" customFormat="1" ht="15">
      <c r="A132" s="46"/>
      <c r="B132" s="161"/>
      <c r="C132" s="161"/>
      <c r="D132" s="161"/>
      <c r="E132" s="161"/>
      <c r="F132" s="161"/>
      <c r="G132" s="161"/>
      <c r="H132" s="161"/>
      <c r="I132" s="161"/>
      <c r="J132" s="161"/>
      <c r="K132" s="161"/>
      <c r="L132" s="161"/>
      <c r="M132" s="161"/>
      <c r="N132" s="214"/>
      <c r="O132" s="160"/>
      <c r="P132" s="158"/>
      <c r="Q132" s="160"/>
      <c r="R132" s="160"/>
      <c r="S132" s="160"/>
      <c r="T132" s="160"/>
      <c r="U132" s="160"/>
      <c r="V132" s="160"/>
      <c r="W132" s="160"/>
      <c r="X132" s="160"/>
      <c r="Y132" s="160"/>
      <c r="Z132" s="160"/>
      <c r="AA132" s="160"/>
      <c r="AB132" s="160"/>
      <c r="AC132" s="160"/>
    </row>
    <row r="133" spans="1:250" ht="15">
      <c r="A133" s="32" t="s">
        <v>285</v>
      </c>
      <c r="B133" s="143"/>
      <c r="C133" s="144"/>
      <c r="D133" s="144"/>
      <c r="E133" s="144"/>
      <c r="F133" s="144"/>
      <c r="G133" s="143"/>
      <c r="H133" s="145"/>
      <c r="I133" s="154"/>
      <c r="J133" s="144"/>
      <c r="K133" s="144"/>
      <c r="L133" s="144"/>
      <c r="M133" s="145"/>
      <c r="N133" s="202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  <c r="AC133" s="158"/>
    </row>
    <row r="134" spans="1:250" s="60" customFormat="1" ht="15">
      <c r="A134" s="49" t="s">
        <v>18</v>
      </c>
      <c r="B134" s="157">
        <v>2718</v>
      </c>
      <c r="C134" s="157">
        <v>100</v>
      </c>
      <c r="D134" s="157">
        <v>0</v>
      </c>
      <c r="E134" s="157">
        <v>0</v>
      </c>
      <c r="F134" s="157">
        <v>2818</v>
      </c>
      <c r="G134" s="157">
        <v>12723</v>
      </c>
      <c r="H134" s="157">
        <v>29429</v>
      </c>
      <c r="I134" s="157">
        <v>37524</v>
      </c>
      <c r="J134" s="157">
        <v>13127</v>
      </c>
      <c r="K134" s="157">
        <v>20179</v>
      </c>
      <c r="L134" s="157">
        <v>4218</v>
      </c>
      <c r="M134" s="157">
        <v>0</v>
      </c>
      <c r="N134" s="202"/>
      <c r="O134" s="158"/>
      <c r="P134" s="158"/>
      <c r="Q134" s="158"/>
      <c r="R134" s="158"/>
      <c r="S134" s="158"/>
      <c r="T134" s="158"/>
      <c r="U134" s="158"/>
      <c r="V134" s="158"/>
      <c r="W134" s="158"/>
      <c r="X134" s="158"/>
      <c r="Y134" s="158"/>
      <c r="Z134" s="158"/>
      <c r="AA134" s="158"/>
      <c r="AB134" s="158"/>
      <c r="AC134" s="158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</row>
    <row r="135" spans="1:250" ht="15">
      <c r="A135" s="49" t="s">
        <v>19</v>
      </c>
      <c r="B135" s="157">
        <v>768</v>
      </c>
      <c r="C135" s="157">
        <v>184</v>
      </c>
      <c r="D135" s="157">
        <v>0</v>
      </c>
      <c r="E135" s="157">
        <v>0</v>
      </c>
      <c r="F135" s="157">
        <v>952</v>
      </c>
      <c r="G135" s="157">
        <v>20689</v>
      </c>
      <c r="H135" s="157">
        <v>37022</v>
      </c>
      <c r="I135" s="157">
        <v>22701</v>
      </c>
      <c r="J135" s="157">
        <v>4540</v>
      </c>
      <c r="K135" s="157">
        <v>14756</v>
      </c>
      <c r="L135" s="157">
        <v>3405</v>
      </c>
      <c r="M135" s="157">
        <v>0</v>
      </c>
      <c r="N135" s="202"/>
      <c r="O135" s="158"/>
      <c r="P135" s="158"/>
      <c r="Q135" s="158"/>
      <c r="R135" s="158"/>
      <c r="S135" s="158"/>
      <c r="T135" s="158"/>
      <c r="U135" s="158"/>
      <c r="V135" s="158"/>
      <c r="W135" s="158"/>
      <c r="X135" s="158"/>
      <c r="Y135" s="158"/>
      <c r="Z135" s="158"/>
      <c r="AA135" s="158"/>
      <c r="AB135" s="158"/>
      <c r="AC135" s="158"/>
    </row>
    <row r="136" spans="1:250" ht="15">
      <c r="A136" s="49" t="s">
        <v>20</v>
      </c>
      <c r="B136" s="157">
        <v>2608</v>
      </c>
      <c r="C136" s="157">
        <v>647</v>
      </c>
      <c r="D136" s="157">
        <v>0</v>
      </c>
      <c r="E136" s="157">
        <v>0</v>
      </c>
      <c r="F136" s="157">
        <v>3255</v>
      </c>
      <c r="G136" s="157">
        <v>10785</v>
      </c>
      <c r="H136" s="157">
        <v>20477</v>
      </c>
      <c r="I136" s="157">
        <v>41376</v>
      </c>
      <c r="J136" s="157">
        <v>5379</v>
      </c>
      <c r="K136" s="157">
        <v>18619</v>
      </c>
      <c r="L136" s="157">
        <v>17378</v>
      </c>
      <c r="M136" s="157">
        <v>0</v>
      </c>
      <c r="N136" s="202"/>
      <c r="O136" s="158"/>
      <c r="P136" s="158"/>
      <c r="Q136" s="158"/>
      <c r="R136" s="158"/>
      <c r="S136" s="158"/>
      <c r="T136" s="158"/>
      <c r="U136" s="158"/>
      <c r="V136" s="158"/>
      <c r="W136" s="158"/>
      <c r="X136" s="158"/>
      <c r="Y136" s="158"/>
      <c r="Z136" s="158"/>
      <c r="AA136" s="158"/>
      <c r="AB136" s="158"/>
      <c r="AC136" s="158"/>
    </row>
    <row r="137" spans="1:250" ht="15">
      <c r="A137" s="49" t="s">
        <v>21</v>
      </c>
      <c r="B137" s="157">
        <v>268</v>
      </c>
      <c r="C137" s="157">
        <v>6</v>
      </c>
      <c r="D137" s="157">
        <v>0</v>
      </c>
      <c r="E137" s="157">
        <v>0</v>
      </c>
      <c r="F137" s="157">
        <v>274</v>
      </c>
      <c r="G137" s="157">
        <v>3000</v>
      </c>
      <c r="H137" s="157">
        <v>17333</v>
      </c>
      <c r="I137" s="157">
        <v>908</v>
      </c>
      <c r="J137" s="157">
        <v>454</v>
      </c>
      <c r="K137" s="157">
        <v>454</v>
      </c>
      <c r="L137" s="157">
        <v>0</v>
      </c>
      <c r="M137" s="157">
        <v>0</v>
      </c>
      <c r="N137" s="202"/>
      <c r="O137" s="158"/>
      <c r="P137" s="158"/>
      <c r="Q137" s="158"/>
      <c r="R137" s="158"/>
      <c r="S137" s="158"/>
      <c r="T137" s="158"/>
      <c r="U137" s="158"/>
      <c r="V137" s="158"/>
      <c r="W137" s="158"/>
      <c r="X137" s="158"/>
      <c r="Y137" s="158"/>
      <c r="Z137" s="158"/>
      <c r="AA137" s="158"/>
      <c r="AB137" s="158"/>
      <c r="AC137" s="158"/>
    </row>
    <row r="138" spans="1:250" ht="15">
      <c r="A138" s="51" t="s">
        <v>22</v>
      </c>
      <c r="B138" s="138">
        <f>SUM(B134:B137)</f>
        <v>6362</v>
      </c>
      <c r="C138" s="138">
        <f t="shared" ref="C138:F138" si="117">SUM(C134:C137)</f>
        <v>937</v>
      </c>
      <c r="D138" s="138">
        <f t="shared" si="117"/>
        <v>0</v>
      </c>
      <c r="E138" s="138">
        <f t="shared" si="117"/>
        <v>0</v>
      </c>
      <c r="F138" s="138">
        <f t="shared" si="117"/>
        <v>7299</v>
      </c>
      <c r="G138" s="246"/>
      <c r="H138" s="246"/>
      <c r="I138" s="138">
        <f t="shared" ref="I138:M138" si="118">SUM(I134:I137)</f>
        <v>102509</v>
      </c>
      <c r="J138" s="138">
        <f t="shared" si="118"/>
        <v>23500</v>
      </c>
      <c r="K138" s="138">
        <f t="shared" si="118"/>
        <v>54008</v>
      </c>
      <c r="L138" s="138">
        <f t="shared" si="118"/>
        <v>25001</v>
      </c>
      <c r="M138" s="138">
        <f t="shared" si="118"/>
        <v>0</v>
      </c>
      <c r="N138" s="202"/>
      <c r="O138" s="158"/>
      <c r="P138" s="158"/>
      <c r="Q138" s="158"/>
      <c r="R138" s="158"/>
      <c r="S138" s="158"/>
      <c r="T138" s="158"/>
      <c r="U138" s="158"/>
      <c r="V138" s="158"/>
      <c r="W138" s="158"/>
      <c r="X138" s="158"/>
      <c r="Y138" s="158"/>
      <c r="Z138" s="158"/>
      <c r="AA138" s="158"/>
      <c r="AB138" s="158"/>
      <c r="AC138" s="158"/>
    </row>
    <row r="139" spans="1:250" s="10" customFormat="1" ht="15">
      <c r="A139" s="7"/>
      <c r="B139" s="161"/>
      <c r="C139" s="161"/>
      <c r="D139" s="161"/>
      <c r="E139" s="161"/>
      <c r="F139" s="161"/>
      <c r="G139" s="161"/>
      <c r="H139" s="161"/>
      <c r="I139" s="161"/>
      <c r="J139" s="161"/>
      <c r="K139" s="161"/>
      <c r="L139" s="161"/>
      <c r="M139" s="161"/>
      <c r="N139" s="214"/>
      <c r="O139" s="160"/>
      <c r="P139" s="160"/>
      <c r="Q139" s="160"/>
      <c r="R139" s="160"/>
      <c r="S139" s="160"/>
      <c r="T139" s="160"/>
      <c r="U139" s="160"/>
      <c r="V139" s="160"/>
      <c r="W139" s="160"/>
      <c r="X139" s="160"/>
      <c r="Y139" s="160"/>
      <c r="Z139" s="160"/>
      <c r="AA139" s="160"/>
      <c r="AB139" s="160"/>
      <c r="AC139" s="160"/>
    </row>
    <row r="140" spans="1:250" s="10" customFormat="1" ht="15">
      <c r="A140" s="32" t="s">
        <v>297</v>
      </c>
      <c r="B140" s="143"/>
      <c r="C140" s="144"/>
      <c r="D140" s="144"/>
      <c r="E140" s="144"/>
      <c r="F140" s="144"/>
      <c r="G140" s="143"/>
      <c r="H140" s="145"/>
      <c r="I140" s="154"/>
      <c r="J140" s="144"/>
      <c r="K140" s="144"/>
      <c r="L140" s="144"/>
      <c r="M140" s="145"/>
      <c r="N140" s="214"/>
      <c r="O140" s="160"/>
      <c r="P140" s="160"/>
      <c r="Q140" s="160"/>
      <c r="R140" s="160"/>
      <c r="S140" s="160"/>
      <c r="T140" s="160"/>
      <c r="U140" s="160"/>
      <c r="V140" s="160"/>
      <c r="W140" s="160"/>
      <c r="X140" s="160"/>
      <c r="Y140" s="160"/>
      <c r="Z140" s="160"/>
      <c r="AA140" s="160"/>
      <c r="AB140" s="160"/>
      <c r="AC140" s="160"/>
    </row>
    <row r="141" spans="1:250" s="10" customFormat="1" ht="15">
      <c r="A141" s="49" t="s">
        <v>18</v>
      </c>
      <c r="B141" s="157">
        <v>86</v>
      </c>
      <c r="C141" s="157">
        <v>1</v>
      </c>
      <c r="D141" s="157">
        <v>0</v>
      </c>
      <c r="E141" s="157">
        <v>0</v>
      </c>
      <c r="F141" s="157">
        <v>87</v>
      </c>
      <c r="G141" s="157">
        <v>11144</v>
      </c>
      <c r="H141" s="157">
        <v>27800</v>
      </c>
      <c r="I141" s="157">
        <v>986</v>
      </c>
      <c r="J141" s="157">
        <v>156</v>
      </c>
      <c r="K141" s="157">
        <v>409</v>
      </c>
      <c r="L141" s="157">
        <v>421</v>
      </c>
      <c r="M141" s="157">
        <v>0</v>
      </c>
      <c r="N141" s="214"/>
      <c r="O141" s="160"/>
      <c r="P141" s="160"/>
      <c r="Q141" s="160"/>
      <c r="R141" s="160"/>
      <c r="S141" s="160"/>
      <c r="T141" s="160"/>
      <c r="U141" s="160"/>
      <c r="V141" s="160"/>
      <c r="W141" s="160"/>
      <c r="X141" s="160"/>
      <c r="Y141" s="160"/>
      <c r="Z141" s="160"/>
      <c r="AA141" s="160"/>
      <c r="AB141" s="160"/>
      <c r="AC141" s="160"/>
    </row>
    <row r="142" spans="1:250" s="10" customFormat="1" ht="15">
      <c r="A142" s="49" t="s">
        <v>19</v>
      </c>
      <c r="B142" s="157">
        <v>26</v>
      </c>
      <c r="C142" s="157">
        <v>7</v>
      </c>
      <c r="D142" s="157">
        <v>0</v>
      </c>
      <c r="E142" s="157">
        <v>0</v>
      </c>
      <c r="F142" s="157">
        <v>33</v>
      </c>
      <c r="G142" s="157">
        <v>12654</v>
      </c>
      <c r="H142" s="157">
        <v>19286</v>
      </c>
      <c r="I142" s="157">
        <v>464</v>
      </c>
      <c r="J142" s="157">
        <v>93</v>
      </c>
      <c r="K142" s="157">
        <v>301</v>
      </c>
      <c r="L142" s="157">
        <v>70</v>
      </c>
      <c r="M142" s="157">
        <v>0</v>
      </c>
      <c r="N142" s="214"/>
      <c r="O142" s="160"/>
      <c r="P142" s="160"/>
      <c r="Q142" s="160"/>
      <c r="R142" s="160"/>
      <c r="S142" s="160"/>
      <c r="T142" s="160"/>
      <c r="U142" s="160"/>
      <c r="V142" s="160"/>
      <c r="W142" s="160"/>
      <c r="X142" s="160"/>
      <c r="Y142" s="160"/>
      <c r="Z142" s="160"/>
      <c r="AA142" s="160"/>
      <c r="AB142" s="160"/>
      <c r="AC142" s="160"/>
    </row>
    <row r="143" spans="1:250" s="10" customFormat="1" ht="15">
      <c r="A143" s="49" t="s">
        <v>20</v>
      </c>
      <c r="B143" s="157">
        <v>119</v>
      </c>
      <c r="C143" s="157">
        <v>119</v>
      </c>
      <c r="D143" s="157">
        <v>0</v>
      </c>
      <c r="E143" s="157">
        <v>0</v>
      </c>
      <c r="F143" s="157">
        <v>238</v>
      </c>
      <c r="G143" s="157">
        <v>11622</v>
      </c>
      <c r="H143" s="157">
        <v>22813</v>
      </c>
      <c r="I143" s="157">
        <v>4098</v>
      </c>
      <c r="J143" s="157">
        <v>533</v>
      </c>
      <c r="K143" s="157">
        <v>1844</v>
      </c>
      <c r="L143" s="157">
        <v>1721</v>
      </c>
      <c r="M143" s="157">
        <v>0</v>
      </c>
      <c r="N143" s="214"/>
      <c r="O143" s="160"/>
      <c r="P143" s="160"/>
      <c r="Q143" s="160"/>
      <c r="R143" s="160"/>
      <c r="S143" s="160"/>
      <c r="T143" s="160"/>
      <c r="U143" s="160"/>
      <c r="V143" s="160"/>
      <c r="W143" s="160"/>
      <c r="X143" s="160"/>
      <c r="Y143" s="160"/>
      <c r="Z143" s="160"/>
      <c r="AA143" s="160"/>
      <c r="AB143" s="160"/>
      <c r="AC143" s="160"/>
    </row>
    <row r="144" spans="1:250" s="10" customFormat="1" ht="15">
      <c r="A144" s="49" t="s">
        <v>21</v>
      </c>
      <c r="B144" s="157">
        <v>0</v>
      </c>
      <c r="C144" s="157">
        <v>0</v>
      </c>
      <c r="D144" s="157">
        <v>0</v>
      </c>
      <c r="E144" s="157">
        <v>0</v>
      </c>
      <c r="F144" s="157">
        <v>0</v>
      </c>
      <c r="G144" s="157">
        <v>0</v>
      </c>
      <c r="H144" s="157">
        <v>0</v>
      </c>
      <c r="I144" s="157">
        <v>0</v>
      </c>
      <c r="J144" s="157">
        <v>0</v>
      </c>
      <c r="K144" s="157">
        <v>0</v>
      </c>
      <c r="L144" s="157">
        <v>0</v>
      </c>
      <c r="M144" s="157">
        <v>0</v>
      </c>
      <c r="N144" s="214"/>
      <c r="O144" s="160"/>
      <c r="P144" s="160"/>
      <c r="Q144" s="160"/>
      <c r="R144" s="160"/>
      <c r="S144" s="160"/>
      <c r="T144" s="160"/>
      <c r="U144" s="160"/>
      <c r="V144" s="160"/>
      <c r="W144" s="160"/>
      <c r="X144" s="160"/>
      <c r="Y144" s="160"/>
      <c r="Z144" s="160"/>
      <c r="AA144" s="160"/>
      <c r="AB144" s="160"/>
      <c r="AC144" s="160"/>
    </row>
    <row r="145" spans="1:29" s="10" customFormat="1" ht="15">
      <c r="A145" s="51" t="s">
        <v>22</v>
      </c>
      <c r="B145" s="138">
        <f>SUM(B141:B144)</f>
        <v>231</v>
      </c>
      <c r="C145" s="138">
        <f t="shared" ref="C145:F145" si="119">SUM(C141:C144)</f>
        <v>127</v>
      </c>
      <c r="D145" s="138">
        <f t="shared" si="119"/>
        <v>0</v>
      </c>
      <c r="E145" s="138">
        <f t="shared" si="119"/>
        <v>0</v>
      </c>
      <c r="F145" s="138">
        <f t="shared" si="119"/>
        <v>358</v>
      </c>
      <c r="G145" s="246"/>
      <c r="H145" s="246"/>
      <c r="I145" s="138">
        <f t="shared" ref="I145:M145" si="120">SUM(I141:I144)</f>
        <v>5548</v>
      </c>
      <c r="J145" s="138">
        <f t="shared" si="120"/>
        <v>782</v>
      </c>
      <c r="K145" s="138">
        <f t="shared" si="120"/>
        <v>2554</v>
      </c>
      <c r="L145" s="138">
        <f t="shared" si="120"/>
        <v>2212</v>
      </c>
      <c r="M145" s="138">
        <f t="shared" si="120"/>
        <v>0</v>
      </c>
      <c r="N145" s="214"/>
      <c r="O145" s="160"/>
      <c r="P145" s="160"/>
      <c r="Q145" s="160"/>
      <c r="R145" s="160"/>
      <c r="S145" s="160"/>
      <c r="T145" s="160"/>
      <c r="U145" s="160"/>
      <c r="V145" s="160"/>
      <c r="W145" s="160"/>
      <c r="X145" s="160"/>
      <c r="Y145" s="160"/>
      <c r="Z145" s="160"/>
      <c r="AA145" s="160"/>
      <c r="AB145" s="160"/>
      <c r="AC145" s="160"/>
    </row>
    <row r="146" spans="1:29" s="10" customFormat="1" ht="15">
      <c r="A146" s="7"/>
      <c r="B146" s="161"/>
      <c r="C146" s="161"/>
      <c r="D146" s="161"/>
      <c r="E146" s="161"/>
      <c r="F146" s="161"/>
      <c r="G146" s="161"/>
      <c r="H146" s="161"/>
      <c r="I146" s="161"/>
      <c r="J146" s="161"/>
      <c r="K146" s="161"/>
      <c r="L146" s="161"/>
      <c r="M146" s="161"/>
      <c r="N146" s="214"/>
      <c r="O146" s="160"/>
      <c r="P146" s="160"/>
      <c r="Q146" s="160"/>
      <c r="R146" s="160"/>
      <c r="S146" s="160"/>
      <c r="T146" s="160"/>
      <c r="U146" s="160"/>
      <c r="V146" s="160"/>
      <c r="W146" s="160"/>
      <c r="X146" s="160"/>
      <c r="Y146" s="160"/>
      <c r="Z146" s="160"/>
      <c r="AA146" s="160"/>
      <c r="AB146" s="160"/>
      <c r="AC146" s="160"/>
    </row>
    <row r="147" spans="1:29" s="10" customFormat="1" ht="15">
      <c r="A147" s="32" t="s">
        <v>298</v>
      </c>
      <c r="B147" s="143"/>
      <c r="C147" s="144"/>
      <c r="D147" s="144"/>
      <c r="E147" s="144"/>
      <c r="F147" s="144"/>
      <c r="G147" s="143"/>
      <c r="H147" s="145"/>
      <c r="I147" s="154"/>
      <c r="J147" s="144"/>
      <c r="K147" s="144"/>
      <c r="L147" s="144"/>
      <c r="M147" s="145"/>
      <c r="N147" s="214"/>
      <c r="O147" s="160"/>
      <c r="P147" s="160"/>
      <c r="Q147" s="160"/>
      <c r="R147" s="160"/>
      <c r="S147" s="160"/>
      <c r="T147" s="160"/>
      <c r="U147" s="160"/>
      <c r="V147" s="160"/>
      <c r="W147" s="160"/>
      <c r="X147" s="160"/>
      <c r="Y147" s="160"/>
      <c r="Z147" s="160"/>
      <c r="AA147" s="160"/>
      <c r="AB147" s="160"/>
      <c r="AC147" s="160"/>
    </row>
    <row r="148" spans="1:29" s="10" customFormat="1" ht="15">
      <c r="A148" s="49" t="s">
        <v>18</v>
      </c>
      <c r="B148" s="157">
        <v>405</v>
      </c>
      <c r="C148" s="157">
        <v>22</v>
      </c>
      <c r="D148" s="157">
        <v>0</v>
      </c>
      <c r="E148" s="157">
        <v>0</v>
      </c>
      <c r="F148" s="157">
        <v>427</v>
      </c>
      <c r="G148" s="157">
        <v>8242</v>
      </c>
      <c r="H148" s="157">
        <v>21500</v>
      </c>
      <c r="I148" s="157">
        <v>3811</v>
      </c>
      <c r="J148" s="157">
        <v>417</v>
      </c>
      <c r="K148" s="157">
        <v>1533</v>
      </c>
      <c r="L148" s="157">
        <v>1861</v>
      </c>
      <c r="M148" s="157">
        <v>0</v>
      </c>
      <c r="N148" s="214"/>
      <c r="O148" s="160"/>
      <c r="P148" s="160"/>
      <c r="Q148" s="160"/>
      <c r="R148" s="160"/>
      <c r="S148" s="160"/>
      <c r="T148" s="160"/>
      <c r="U148" s="160"/>
      <c r="V148" s="160"/>
      <c r="W148" s="160"/>
      <c r="X148" s="160"/>
      <c r="Y148" s="160"/>
      <c r="Z148" s="160"/>
      <c r="AA148" s="160"/>
      <c r="AB148" s="160"/>
      <c r="AC148" s="160"/>
    </row>
    <row r="149" spans="1:29" s="10" customFormat="1" ht="15">
      <c r="A149" s="49" t="s">
        <v>19</v>
      </c>
      <c r="B149" s="157">
        <v>40</v>
      </c>
      <c r="C149" s="157">
        <v>35</v>
      </c>
      <c r="D149" s="157">
        <v>0</v>
      </c>
      <c r="E149" s="157">
        <v>0</v>
      </c>
      <c r="F149" s="157">
        <v>75</v>
      </c>
      <c r="G149" s="157">
        <v>21775</v>
      </c>
      <c r="H149" s="157">
        <v>40000</v>
      </c>
      <c r="I149" s="157">
        <v>2271</v>
      </c>
      <c r="J149" s="157">
        <v>454</v>
      </c>
      <c r="K149" s="157">
        <v>1476</v>
      </c>
      <c r="L149" s="157">
        <v>341</v>
      </c>
      <c r="M149" s="157">
        <v>0</v>
      </c>
      <c r="N149" s="214"/>
      <c r="O149" s="160"/>
      <c r="P149" s="160"/>
      <c r="Q149" s="160"/>
      <c r="R149" s="160"/>
      <c r="S149" s="160"/>
      <c r="T149" s="160"/>
      <c r="U149" s="160"/>
      <c r="V149" s="160"/>
      <c r="W149" s="160"/>
      <c r="X149" s="160"/>
      <c r="Y149" s="160"/>
      <c r="Z149" s="160"/>
      <c r="AA149" s="160"/>
      <c r="AB149" s="160"/>
      <c r="AC149" s="160"/>
    </row>
    <row r="150" spans="1:29" s="10" customFormat="1" ht="15">
      <c r="A150" s="49" t="s">
        <v>20</v>
      </c>
      <c r="B150" s="157">
        <v>2</v>
      </c>
      <c r="C150" s="157">
        <v>1</v>
      </c>
      <c r="D150" s="157">
        <v>0</v>
      </c>
      <c r="E150" s="157">
        <v>0</v>
      </c>
      <c r="F150" s="157">
        <v>3</v>
      </c>
      <c r="G150" s="157">
        <v>11680</v>
      </c>
      <c r="H150" s="157">
        <v>24360</v>
      </c>
      <c r="I150" s="157">
        <v>48</v>
      </c>
      <c r="J150" s="157">
        <v>6</v>
      </c>
      <c r="K150" s="157">
        <v>22</v>
      </c>
      <c r="L150" s="157">
        <v>20</v>
      </c>
      <c r="M150" s="157">
        <v>0</v>
      </c>
      <c r="N150" s="214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  <c r="AC150" s="160"/>
    </row>
    <row r="151" spans="1:29" s="10" customFormat="1" ht="15">
      <c r="A151" s="49" t="s">
        <v>21</v>
      </c>
      <c r="B151" s="157">
        <v>0</v>
      </c>
      <c r="C151" s="157">
        <v>0</v>
      </c>
      <c r="D151" s="157">
        <v>0</v>
      </c>
      <c r="E151" s="157">
        <v>0</v>
      </c>
      <c r="F151" s="157">
        <v>0</v>
      </c>
      <c r="G151" s="157">
        <v>0</v>
      </c>
      <c r="H151" s="157">
        <v>0</v>
      </c>
      <c r="I151" s="157">
        <v>0</v>
      </c>
      <c r="J151" s="157">
        <v>0</v>
      </c>
      <c r="K151" s="157">
        <v>0</v>
      </c>
      <c r="L151" s="157">
        <v>0</v>
      </c>
      <c r="M151" s="157">
        <v>0</v>
      </c>
      <c r="N151" s="214"/>
      <c r="O151" s="160"/>
      <c r="P151" s="160"/>
      <c r="Q151" s="160"/>
      <c r="R151" s="160"/>
      <c r="S151" s="160"/>
      <c r="T151" s="160"/>
      <c r="U151" s="160"/>
      <c r="V151" s="160"/>
      <c r="W151" s="160"/>
      <c r="X151" s="160"/>
      <c r="Y151" s="160"/>
      <c r="Z151" s="160"/>
      <c r="AA151" s="160"/>
      <c r="AB151" s="160"/>
      <c r="AC151" s="160"/>
    </row>
    <row r="152" spans="1:29" s="10" customFormat="1" ht="15">
      <c r="A152" s="51" t="s">
        <v>22</v>
      </c>
      <c r="B152" s="138">
        <f>SUM(B148:B151)</f>
        <v>447</v>
      </c>
      <c r="C152" s="138">
        <f t="shared" ref="C152:F152" si="121">SUM(C148:C151)</f>
        <v>58</v>
      </c>
      <c r="D152" s="138">
        <f t="shared" si="121"/>
        <v>0</v>
      </c>
      <c r="E152" s="138">
        <f t="shared" si="121"/>
        <v>0</v>
      </c>
      <c r="F152" s="138">
        <f t="shared" si="121"/>
        <v>505</v>
      </c>
      <c r="G152" s="246"/>
      <c r="H152" s="246"/>
      <c r="I152" s="138">
        <f t="shared" ref="I152:M152" si="122">SUM(I148:I151)</f>
        <v>6130</v>
      </c>
      <c r="J152" s="138">
        <f t="shared" si="122"/>
        <v>877</v>
      </c>
      <c r="K152" s="138">
        <f t="shared" si="122"/>
        <v>3031</v>
      </c>
      <c r="L152" s="138">
        <f t="shared" si="122"/>
        <v>2222</v>
      </c>
      <c r="M152" s="138">
        <f t="shared" si="122"/>
        <v>0</v>
      </c>
      <c r="N152" s="214"/>
      <c r="O152" s="160"/>
      <c r="P152" s="160"/>
      <c r="Q152" s="160"/>
      <c r="R152" s="160"/>
      <c r="S152" s="160"/>
      <c r="T152" s="160"/>
      <c r="U152" s="160"/>
      <c r="V152" s="160"/>
      <c r="W152" s="160"/>
      <c r="X152" s="160"/>
      <c r="Y152" s="160"/>
      <c r="Z152" s="160"/>
      <c r="AA152" s="160"/>
      <c r="AB152" s="160"/>
      <c r="AC152" s="160"/>
    </row>
    <row r="153" spans="1:29" s="10" customFormat="1" ht="15">
      <c r="A153" s="7"/>
      <c r="B153" s="161"/>
      <c r="C153" s="161"/>
      <c r="D153" s="161"/>
      <c r="E153" s="161"/>
      <c r="F153" s="161"/>
      <c r="G153" s="161"/>
      <c r="H153" s="161"/>
      <c r="I153" s="161"/>
      <c r="J153" s="161"/>
      <c r="K153" s="161"/>
      <c r="L153" s="161"/>
      <c r="M153" s="161"/>
      <c r="N153" s="214"/>
      <c r="O153" s="160"/>
      <c r="P153" s="160"/>
      <c r="Q153" s="160"/>
      <c r="R153" s="160"/>
      <c r="S153" s="160"/>
      <c r="T153" s="160"/>
      <c r="U153" s="160"/>
      <c r="V153" s="160"/>
      <c r="W153" s="160"/>
      <c r="X153" s="160"/>
      <c r="Y153" s="160"/>
      <c r="Z153" s="160"/>
      <c r="AA153" s="160"/>
      <c r="AB153" s="160"/>
      <c r="AC153" s="160"/>
    </row>
    <row r="154" spans="1:29" s="10" customFormat="1" ht="15">
      <c r="A154" s="32" t="s">
        <v>299</v>
      </c>
      <c r="B154" s="143"/>
      <c r="C154" s="144"/>
      <c r="D154" s="144"/>
      <c r="E154" s="144"/>
      <c r="F154" s="144"/>
      <c r="G154" s="143"/>
      <c r="H154" s="145"/>
      <c r="I154" s="154"/>
      <c r="J154" s="144"/>
      <c r="K154" s="144"/>
      <c r="L154" s="144"/>
      <c r="M154" s="145"/>
      <c r="N154" s="214"/>
      <c r="O154" s="160"/>
      <c r="P154" s="160"/>
      <c r="Q154" s="160"/>
      <c r="R154" s="160"/>
      <c r="S154" s="160"/>
      <c r="T154" s="160"/>
      <c r="U154" s="160"/>
      <c r="V154" s="160"/>
      <c r="W154" s="160"/>
      <c r="X154" s="160"/>
      <c r="Y154" s="160"/>
      <c r="Z154" s="160"/>
      <c r="AA154" s="160"/>
      <c r="AB154" s="160"/>
      <c r="AC154" s="160"/>
    </row>
    <row r="155" spans="1:29" s="10" customFormat="1" ht="15">
      <c r="A155" s="49" t="s">
        <v>18</v>
      </c>
      <c r="B155" s="157">
        <v>96</v>
      </c>
      <c r="C155" s="157">
        <v>16</v>
      </c>
      <c r="D155" s="157">
        <v>0</v>
      </c>
      <c r="E155" s="157">
        <v>0</v>
      </c>
      <c r="F155" s="157">
        <v>112</v>
      </c>
      <c r="G155" s="157">
        <v>9997</v>
      </c>
      <c r="H155" s="157">
        <v>27575</v>
      </c>
      <c r="I155" s="157">
        <v>1401</v>
      </c>
      <c r="J155" s="157">
        <v>176</v>
      </c>
      <c r="K155" s="157">
        <v>569</v>
      </c>
      <c r="L155" s="157">
        <v>656</v>
      </c>
      <c r="M155" s="157">
        <v>0</v>
      </c>
      <c r="N155" s="214"/>
      <c r="O155" s="160"/>
      <c r="P155" s="160"/>
      <c r="Q155" s="160"/>
      <c r="R155" s="160"/>
      <c r="S155" s="160"/>
      <c r="T155" s="160"/>
      <c r="U155" s="160"/>
      <c r="V155" s="160"/>
      <c r="W155" s="160"/>
      <c r="X155" s="160"/>
      <c r="Y155" s="160"/>
      <c r="Z155" s="160"/>
      <c r="AA155" s="160"/>
      <c r="AB155" s="160"/>
      <c r="AC155" s="160"/>
    </row>
    <row r="156" spans="1:29" s="10" customFormat="1" ht="15">
      <c r="A156" s="49" t="s">
        <v>19</v>
      </c>
      <c r="B156" s="157">
        <v>11</v>
      </c>
      <c r="C156" s="157">
        <v>32</v>
      </c>
      <c r="D156" s="157">
        <v>0</v>
      </c>
      <c r="E156" s="157">
        <v>0</v>
      </c>
      <c r="F156" s="157">
        <v>43</v>
      </c>
      <c r="G156" s="157">
        <v>21000</v>
      </c>
      <c r="H156" s="157">
        <v>40000</v>
      </c>
      <c r="I156" s="157">
        <v>1511</v>
      </c>
      <c r="J156" s="157">
        <v>302</v>
      </c>
      <c r="K156" s="157">
        <v>982</v>
      </c>
      <c r="L156" s="157">
        <v>227</v>
      </c>
      <c r="M156" s="157">
        <v>0</v>
      </c>
      <c r="N156" s="214"/>
      <c r="O156" s="160"/>
      <c r="P156" s="160"/>
      <c r="Q156" s="160"/>
      <c r="R156" s="160"/>
      <c r="S156" s="160"/>
      <c r="T156" s="160"/>
      <c r="U156" s="160"/>
      <c r="V156" s="160"/>
      <c r="W156" s="160"/>
      <c r="X156" s="160"/>
      <c r="Y156" s="160"/>
      <c r="Z156" s="160"/>
      <c r="AA156" s="160"/>
      <c r="AB156" s="160"/>
      <c r="AC156" s="160"/>
    </row>
    <row r="157" spans="1:29" s="10" customFormat="1" ht="15">
      <c r="A157" s="49" t="s">
        <v>20</v>
      </c>
      <c r="B157" s="157">
        <v>14</v>
      </c>
      <c r="C157" s="157">
        <v>31</v>
      </c>
      <c r="D157" s="157">
        <v>0</v>
      </c>
      <c r="E157" s="157">
        <v>0</v>
      </c>
      <c r="F157" s="157">
        <v>45</v>
      </c>
      <c r="G157" s="157">
        <v>12021</v>
      </c>
      <c r="H157" s="157">
        <v>23073</v>
      </c>
      <c r="I157" s="157">
        <v>884</v>
      </c>
      <c r="J157" s="157">
        <v>115</v>
      </c>
      <c r="K157" s="157">
        <v>398</v>
      </c>
      <c r="L157" s="157">
        <v>371</v>
      </c>
      <c r="M157" s="157">
        <v>0</v>
      </c>
      <c r="N157" s="214"/>
      <c r="O157" s="160"/>
      <c r="P157" s="160"/>
      <c r="Q157" s="160"/>
      <c r="R157" s="160"/>
      <c r="S157" s="160"/>
      <c r="T157" s="160"/>
      <c r="U157" s="160"/>
      <c r="V157" s="160"/>
      <c r="W157" s="160"/>
      <c r="X157" s="160"/>
      <c r="Y157" s="160"/>
      <c r="Z157" s="160"/>
      <c r="AA157" s="160"/>
      <c r="AB157" s="160"/>
      <c r="AC157" s="160"/>
    </row>
    <row r="158" spans="1:29" s="10" customFormat="1" ht="15">
      <c r="A158" s="49" t="s">
        <v>21</v>
      </c>
      <c r="B158" s="157">
        <v>6</v>
      </c>
      <c r="C158" s="157">
        <v>0</v>
      </c>
      <c r="D158" s="157">
        <v>0</v>
      </c>
      <c r="E158" s="157">
        <v>0</v>
      </c>
      <c r="F158" s="157">
        <v>6</v>
      </c>
      <c r="G158" s="157">
        <v>3000</v>
      </c>
      <c r="H158" s="157">
        <v>0</v>
      </c>
      <c r="I158" s="157">
        <v>18</v>
      </c>
      <c r="J158" s="157">
        <v>9</v>
      </c>
      <c r="K158" s="157">
        <v>9</v>
      </c>
      <c r="L158" s="157">
        <v>0</v>
      </c>
      <c r="M158" s="157">
        <v>0</v>
      </c>
      <c r="N158" s="214"/>
      <c r="O158" s="160"/>
      <c r="P158" s="160"/>
      <c r="Q158" s="160"/>
      <c r="R158" s="160"/>
      <c r="S158" s="160"/>
      <c r="T158" s="160"/>
      <c r="U158" s="160"/>
      <c r="V158" s="160"/>
      <c r="W158" s="160"/>
      <c r="X158" s="160"/>
      <c r="Y158" s="160"/>
      <c r="Z158" s="160"/>
      <c r="AA158" s="160"/>
      <c r="AB158" s="160"/>
      <c r="AC158" s="160"/>
    </row>
    <row r="159" spans="1:29" s="10" customFormat="1" ht="15">
      <c r="A159" s="51" t="s">
        <v>22</v>
      </c>
      <c r="B159" s="138">
        <f>SUM(B155:B158)</f>
        <v>127</v>
      </c>
      <c r="C159" s="138">
        <f t="shared" ref="C159:F159" si="123">SUM(C155:C158)</f>
        <v>79</v>
      </c>
      <c r="D159" s="138">
        <f t="shared" si="123"/>
        <v>0</v>
      </c>
      <c r="E159" s="138">
        <f t="shared" si="123"/>
        <v>0</v>
      </c>
      <c r="F159" s="138">
        <f t="shared" si="123"/>
        <v>206</v>
      </c>
      <c r="G159" s="246"/>
      <c r="H159" s="246"/>
      <c r="I159" s="138">
        <f t="shared" ref="I159:M159" si="124">SUM(I155:I158)</f>
        <v>3814</v>
      </c>
      <c r="J159" s="138">
        <f t="shared" si="124"/>
        <v>602</v>
      </c>
      <c r="K159" s="138">
        <f t="shared" si="124"/>
        <v>1958</v>
      </c>
      <c r="L159" s="138">
        <f t="shared" si="124"/>
        <v>1254</v>
      </c>
      <c r="M159" s="138">
        <f t="shared" si="124"/>
        <v>0</v>
      </c>
      <c r="N159" s="214"/>
      <c r="O159" s="160"/>
      <c r="P159" s="160"/>
      <c r="Q159" s="160"/>
      <c r="R159" s="160"/>
      <c r="S159" s="160"/>
      <c r="T159" s="160"/>
      <c r="U159" s="160"/>
      <c r="V159" s="160"/>
      <c r="W159" s="160"/>
      <c r="X159" s="160"/>
      <c r="Y159" s="160"/>
      <c r="Z159" s="160"/>
      <c r="AA159" s="160"/>
      <c r="AB159" s="160"/>
      <c r="AC159" s="160"/>
    </row>
    <row r="160" spans="1:29" s="10" customFormat="1" ht="15">
      <c r="A160" s="7"/>
      <c r="B160" s="161"/>
      <c r="C160" s="161"/>
      <c r="D160" s="161"/>
      <c r="E160" s="161"/>
      <c r="F160" s="161"/>
      <c r="G160" s="161"/>
      <c r="H160" s="161"/>
      <c r="I160" s="161"/>
      <c r="J160" s="161"/>
      <c r="K160" s="161"/>
      <c r="L160" s="161"/>
      <c r="M160" s="161"/>
      <c r="N160" s="214"/>
      <c r="O160" s="160"/>
      <c r="P160" s="160"/>
      <c r="Q160" s="160"/>
      <c r="R160" s="160"/>
      <c r="S160" s="160"/>
      <c r="T160" s="160"/>
      <c r="U160" s="160"/>
      <c r="V160" s="160"/>
      <c r="W160" s="160"/>
      <c r="X160" s="160"/>
      <c r="Y160" s="160"/>
      <c r="Z160" s="160"/>
      <c r="AA160" s="160"/>
      <c r="AB160" s="160"/>
      <c r="AC160" s="160"/>
    </row>
    <row r="161" spans="1:29" s="10" customFormat="1" ht="15">
      <c r="A161" s="32" t="s">
        <v>300</v>
      </c>
      <c r="B161" s="143"/>
      <c r="C161" s="144"/>
      <c r="D161" s="144"/>
      <c r="E161" s="144"/>
      <c r="F161" s="144"/>
      <c r="G161" s="143"/>
      <c r="H161" s="145"/>
      <c r="I161" s="154"/>
      <c r="J161" s="144"/>
      <c r="K161" s="144"/>
      <c r="L161" s="144"/>
      <c r="M161" s="145"/>
      <c r="N161" s="214"/>
      <c r="O161" s="160"/>
      <c r="P161" s="160"/>
      <c r="Q161" s="160"/>
      <c r="R161" s="160"/>
      <c r="S161" s="160"/>
      <c r="T161" s="160"/>
      <c r="U161" s="160"/>
      <c r="V161" s="160"/>
      <c r="W161" s="160"/>
      <c r="X161" s="160"/>
      <c r="Y161" s="160"/>
      <c r="Z161" s="160"/>
      <c r="AA161" s="160"/>
      <c r="AB161" s="160"/>
      <c r="AC161" s="160"/>
    </row>
    <row r="162" spans="1:29" s="10" customFormat="1" ht="15">
      <c r="A162" s="49" t="s">
        <v>18</v>
      </c>
      <c r="B162" s="157">
        <v>64</v>
      </c>
      <c r="C162" s="157">
        <v>30</v>
      </c>
      <c r="D162" s="157">
        <v>0</v>
      </c>
      <c r="E162" s="157">
        <v>0</v>
      </c>
      <c r="F162" s="157">
        <v>94</v>
      </c>
      <c r="G162" s="157">
        <v>13269</v>
      </c>
      <c r="H162" s="157">
        <v>32400</v>
      </c>
      <c r="I162" s="157">
        <v>1821</v>
      </c>
      <c r="J162" s="157">
        <v>182</v>
      </c>
      <c r="K162" s="157">
        <v>0</v>
      </c>
      <c r="L162" s="157">
        <v>1639</v>
      </c>
      <c r="M162" s="157">
        <v>0</v>
      </c>
      <c r="N162" s="214"/>
      <c r="O162" s="160"/>
      <c r="P162" s="160"/>
      <c r="Q162" s="160"/>
      <c r="R162" s="160"/>
      <c r="S162" s="160"/>
      <c r="T162" s="160"/>
      <c r="U162" s="160"/>
      <c r="V162" s="160"/>
      <c r="W162" s="160"/>
      <c r="X162" s="160"/>
      <c r="Y162" s="160"/>
      <c r="Z162" s="160"/>
      <c r="AA162" s="160"/>
      <c r="AB162" s="160"/>
      <c r="AC162" s="160"/>
    </row>
    <row r="163" spans="1:29" s="10" customFormat="1" ht="15">
      <c r="A163" s="49" t="s">
        <v>19</v>
      </c>
      <c r="B163" s="157">
        <v>39</v>
      </c>
      <c r="C163" s="157">
        <v>50</v>
      </c>
      <c r="D163" s="157">
        <v>0</v>
      </c>
      <c r="E163" s="157">
        <v>0</v>
      </c>
      <c r="F163" s="157">
        <v>89</v>
      </c>
      <c r="G163" s="157">
        <v>21103</v>
      </c>
      <c r="H163" s="157">
        <v>27620</v>
      </c>
      <c r="I163" s="157">
        <v>2204</v>
      </c>
      <c r="J163" s="157">
        <v>441</v>
      </c>
      <c r="K163" s="157">
        <v>1433</v>
      </c>
      <c r="L163" s="157">
        <v>330</v>
      </c>
      <c r="M163" s="157">
        <v>0</v>
      </c>
      <c r="N163" s="214"/>
      <c r="O163" s="160"/>
      <c r="P163" s="160"/>
      <c r="Q163" s="160"/>
      <c r="R163" s="160"/>
      <c r="S163" s="160"/>
      <c r="T163" s="160"/>
      <c r="U163" s="160"/>
      <c r="V163" s="160"/>
      <c r="W163" s="160"/>
      <c r="X163" s="160"/>
      <c r="Y163" s="160"/>
      <c r="Z163" s="160"/>
      <c r="AA163" s="160"/>
      <c r="AB163" s="160"/>
      <c r="AC163" s="160"/>
    </row>
    <row r="164" spans="1:29" s="10" customFormat="1" ht="15">
      <c r="A164" s="49" t="s">
        <v>20</v>
      </c>
      <c r="B164" s="157">
        <v>21</v>
      </c>
      <c r="C164" s="157">
        <v>18</v>
      </c>
      <c r="D164" s="157">
        <v>0</v>
      </c>
      <c r="E164" s="157">
        <v>0</v>
      </c>
      <c r="F164" s="157">
        <v>39</v>
      </c>
      <c r="G164" s="157">
        <v>11723</v>
      </c>
      <c r="H164" s="157">
        <v>22627</v>
      </c>
      <c r="I164" s="157">
        <v>653</v>
      </c>
      <c r="J164" s="157">
        <v>85</v>
      </c>
      <c r="K164" s="157">
        <v>294</v>
      </c>
      <c r="L164" s="157">
        <v>274</v>
      </c>
      <c r="M164" s="157">
        <v>0</v>
      </c>
      <c r="N164" s="214"/>
      <c r="O164" s="160"/>
      <c r="P164" s="160"/>
      <c r="Q164" s="160"/>
      <c r="R164" s="160"/>
      <c r="S164" s="160"/>
      <c r="T164" s="160"/>
      <c r="U164" s="160"/>
      <c r="V164" s="160"/>
      <c r="W164" s="160"/>
      <c r="X164" s="160"/>
      <c r="Y164" s="160"/>
      <c r="Z164" s="160"/>
      <c r="AA164" s="160"/>
      <c r="AB164" s="160"/>
      <c r="AC164" s="160"/>
    </row>
    <row r="165" spans="1:29" s="10" customFormat="1" ht="15">
      <c r="A165" s="49" t="s">
        <v>21</v>
      </c>
      <c r="B165" s="157">
        <v>15</v>
      </c>
      <c r="C165" s="157">
        <v>0</v>
      </c>
      <c r="D165" s="157">
        <v>0</v>
      </c>
      <c r="E165" s="157">
        <v>0</v>
      </c>
      <c r="F165" s="157">
        <v>15</v>
      </c>
      <c r="G165" s="157">
        <v>6000</v>
      </c>
      <c r="H165" s="157">
        <v>0</v>
      </c>
      <c r="I165" s="157">
        <v>90</v>
      </c>
      <c r="J165" s="157">
        <v>45</v>
      </c>
      <c r="K165" s="157">
        <v>45</v>
      </c>
      <c r="L165" s="157">
        <v>0</v>
      </c>
      <c r="M165" s="157">
        <v>0</v>
      </c>
      <c r="N165" s="214"/>
      <c r="O165" s="160"/>
      <c r="P165" s="160"/>
      <c r="Q165" s="160"/>
      <c r="R165" s="160"/>
      <c r="S165" s="160"/>
      <c r="T165" s="160"/>
      <c r="U165" s="160"/>
      <c r="V165" s="160"/>
      <c r="W165" s="160"/>
      <c r="X165" s="160"/>
      <c r="Y165" s="160"/>
      <c r="Z165" s="160"/>
      <c r="AA165" s="160"/>
      <c r="AB165" s="160"/>
      <c r="AC165" s="160"/>
    </row>
    <row r="166" spans="1:29" s="10" customFormat="1" ht="15">
      <c r="A166" s="51" t="s">
        <v>22</v>
      </c>
      <c r="B166" s="138">
        <f>SUM(B162:B165)</f>
        <v>139</v>
      </c>
      <c r="C166" s="138">
        <f t="shared" ref="C166:F166" si="125">SUM(C162:C165)</f>
        <v>98</v>
      </c>
      <c r="D166" s="138">
        <f t="shared" si="125"/>
        <v>0</v>
      </c>
      <c r="E166" s="138">
        <f t="shared" si="125"/>
        <v>0</v>
      </c>
      <c r="F166" s="138">
        <f t="shared" si="125"/>
        <v>237</v>
      </c>
      <c r="G166" s="246"/>
      <c r="H166" s="246"/>
      <c r="I166" s="138">
        <f t="shared" ref="I166:M166" si="126">SUM(I162:I165)</f>
        <v>4768</v>
      </c>
      <c r="J166" s="138">
        <f t="shared" si="126"/>
        <v>753</v>
      </c>
      <c r="K166" s="138">
        <f t="shared" si="126"/>
        <v>1772</v>
      </c>
      <c r="L166" s="138">
        <f t="shared" si="126"/>
        <v>2243</v>
      </c>
      <c r="M166" s="138">
        <f t="shared" si="126"/>
        <v>0</v>
      </c>
      <c r="N166" s="214"/>
      <c r="O166" s="160"/>
      <c r="P166" s="160"/>
      <c r="Q166" s="160"/>
      <c r="R166" s="160"/>
      <c r="S166" s="160"/>
      <c r="T166" s="160"/>
      <c r="U166" s="160"/>
      <c r="V166" s="160"/>
      <c r="W166" s="160"/>
      <c r="X166" s="160"/>
      <c r="Y166" s="160"/>
      <c r="Z166" s="160"/>
      <c r="AA166" s="160"/>
      <c r="AB166" s="160"/>
      <c r="AC166" s="160"/>
    </row>
    <row r="167" spans="1:29" s="10" customFormat="1" ht="15">
      <c r="A167" s="7"/>
      <c r="B167" s="161"/>
      <c r="C167" s="161"/>
      <c r="D167" s="161"/>
      <c r="E167" s="161"/>
      <c r="F167" s="161"/>
      <c r="G167" s="161"/>
      <c r="H167" s="161"/>
      <c r="I167" s="161"/>
      <c r="J167" s="161"/>
      <c r="K167" s="161"/>
      <c r="L167" s="161"/>
      <c r="M167" s="161"/>
      <c r="N167" s="214"/>
      <c r="O167" s="160"/>
      <c r="P167" s="160"/>
      <c r="Q167" s="160"/>
      <c r="R167" s="160"/>
      <c r="S167" s="160"/>
      <c r="T167" s="160"/>
      <c r="U167" s="160"/>
      <c r="V167" s="160"/>
      <c r="W167" s="160"/>
      <c r="X167" s="160"/>
      <c r="Y167" s="160"/>
      <c r="Z167" s="160"/>
      <c r="AA167" s="160"/>
      <c r="AB167" s="160"/>
      <c r="AC167" s="160"/>
    </row>
    <row r="168" spans="1:29" s="10" customFormat="1" ht="15">
      <c r="A168" s="32" t="s">
        <v>301</v>
      </c>
      <c r="B168" s="143"/>
      <c r="C168" s="144"/>
      <c r="D168" s="144"/>
      <c r="E168" s="144"/>
      <c r="F168" s="144"/>
      <c r="G168" s="143"/>
      <c r="H168" s="145"/>
      <c r="I168" s="154"/>
      <c r="J168" s="144"/>
      <c r="K168" s="144"/>
      <c r="L168" s="144"/>
      <c r="M168" s="145"/>
      <c r="N168" s="214"/>
      <c r="O168" s="160"/>
      <c r="P168" s="160"/>
      <c r="Q168" s="160"/>
      <c r="R168" s="160"/>
      <c r="S168" s="160"/>
      <c r="T168" s="160"/>
      <c r="U168" s="160"/>
      <c r="V168" s="160"/>
      <c r="W168" s="160"/>
      <c r="X168" s="160"/>
      <c r="Y168" s="160"/>
      <c r="Z168" s="160"/>
      <c r="AA168" s="160"/>
      <c r="AB168" s="160"/>
      <c r="AC168" s="160"/>
    </row>
    <row r="169" spans="1:29" s="10" customFormat="1" ht="15">
      <c r="A169" s="49" t="s">
        <v>18</v>
      </c>
      <c r="B169" s="157">
        <v>41</v>
      </c>
      <c r="C169" s="157">
        <v>5</v>
      </c>
      <c r="D169" s="157">
        <v>0</v>
      </c>
      <c r="E169" s="157">
        <v>0</v>
      </c>
      <c r="F169" s="157">
        <v>46</v>
      </c>
      <c r="G169" s="157">
        <v>12941</v>
      </c>
      <c r="H169" s="157">
        <v>33300</v>
      </c>
      <c r="I169" s="157">
        <v>697</v>
      </c>
      <c r="J169" s="157">
        <v>70</v>
      </c>
      <c r="K169" s="157">
        <v>0</v>
      </c>
      <c r="L169" s="157">
        <v>627</v>
      </c>
      <c r="M169" s="157">
        <v>0</v>
      </c>
      <c r="N169" s="214"/>
      <c r="O169" s="160"/>
      <c r="P169" s="160"/>
      <c r="Q169" s="160"/>
      <c r="R169" s="160"/>
      <c r="S169" s="160"/>
      <c r="T169" s="160"/>
      <c r="U169" s="160"/>
      <c r="V169" s="160"/>
      <c r="W169" s="160"/>
      <c r="X169" s="160"/>
      <c r="Y169" s="160"/>
      <c r="Z169" s="160"/>
      <c r="AA169" s="160"/>
      <c r="AB169" s="160"/>
      <c r="AC169" s="160"/>
    </row>
    <row r="170" spans="1:29" s="10" customFormat="1" ht="15">
      <c r="A170" s="49" t="s">
        <v>19</v>
      </c>
      <c r="B170" s="157">
        <v>4</v>
      </c>
      <c r="C170" s="157">
        <v>0</v>
      </c>
      <c r="D170" s="157">
        <v>0</v>
      </c>
      <c r="E170" s="157">
        <v>0</v>
      </c>
      <c r="F170" s="157">
        <v>4</v>
      </c>
      <c r="G170" s="157">
        <v>22000</v>
      </c>
      <c r="H170" s="157">
        <v>0</v>
      </c>
      <c r="I170" s="157">
        <v>88</v>
      </c>
      <c r="J170" s="157">
        <v>18</v>
      </c>
      <c r="K170" s="157">
        <v>57</v>
      </c>
      <c r="L170" s="157">
        <v>13</v>
      </c>
      <c r="M170" s="157">
        <v>0</v>
      </c>
      <c r="N170" s="214"/>
      <c r="O170" s="160"/>
      <c r="P170" s="160"/>
      <c r="Q170" s="160"/>
      <c r="R170" s="160"/>
      <c r="S170" s="160"/>
      <c r="T170" s="160"/>
      <c r="U170" s="160"/>
      <c r="V170" s="160"/>
      <c r="W170" s="160"/>
      <c r="X170" s="160"/>
      <c r="Y170" s="160"/>
      <c r="Z170" s="160"/>
      <c r="AA170" s="160"/>
      <c r="AB170" s="160"/>
      <c r="AC170" s="160"/>
    </row>
    <row r="171" spans="1:29" s="10" customFormat="1" ht="15">
      <c r="A171" s="49" t="s">
        <v>20</v>
      </c>
      <c r="B171" s="157">
        <v>64</v>
      </c>
      <c r="C171" s="157">
        <v>143</v>
      </c>
      <c r="D171" s="157">
        <v>0</v>
      </c>
      <c r="E171" s="157">
        <v>0</v>
      </c>
      <c r="F171" s="157">
        <v>207</v>
      </c>
      <c r="G171" s="157">
        <v>11933</v>
      </c>
      <c r="H171" s="157">
        <v>22555</v>
      </c>
      <c r="I171" s="157">
        <v>3989</v>
      </c>
      <c r="J171" s="157">
        <v>519</v>
      </c>
      <c r="K171" s="157">
        <v>1795</v>
      </c>
      <c r="L171" s="157">
        <v>1675</v>
      </c>
      <c r="M171" s="157">
        <v>0</v>
      </c>
      <c r="N171" s="214"/>
      <c r="O171" s="160"/>
      <c r="P171" s="160"/>
      <c r="Q171" s="160"/>
      <c r="R171" s="160"/>
      <c r="S171" s="160"/>
      <c r="T171" s="160"/>
      <c r="U171" s="160"/>
      <c r="V171" s="160"/>
      <c r="W171" s="160"/>
      <c r="X171" s="160"/>
      <c r="Y171" s="160"/>
      <c r="Z171" s="160"/>
      <c r="AA171" s="160"/>
      <c r="AB171" s="160"/>
      <c r="AC171" s="160"/>
    </row>
    <row r="172" spans="1:29" s="10" customFormat="1" ht="15">
      <c r="A172" s="49" t="s">
        <v>21</v>
      </c>
      <c r="B172" s="157">
        <v>31</v>
      </c>
      <c r="C172" s="157">
        <v>0</v>
      </c>
      <c r="D172" s="157">
        <v>0</v>
      </c>
      <c r="E172" s="157">
        <v>0</v>
      </c>
      <c r="F172" s="157">
        <v>31</v>
      </c>
      <c r="G172" s="157">
        <v>6000</v>
      </c>
      <c r="H172" s="157">
        <v>0</v>
      </c>
      <c r="I172" s="157">
        <v>186</v>
      </c>
      <c r="J172" s="157">
        <v>93</v>
      </c>
      <c r="K172" s="157">
        <v>93</v>
      </c>
      <c r="L172" s="157">
        <v>0</v>
      </c>
      <c r="M172" s="157">
        <v>0</v>
      </c>
      <c r="N172" s="214"/>
      <c r="O172" s="160"/>
      <c r="P172" s="160"/>
      <c r="Q172" s="160"/>
      <c r="R172" s="160"/>
      <c r="S172" s="160"/>
      <c r="T172" s="160"/>
      <c r="U172" s="160"/>
      <c r="V172" s="160"/>
      <c r="W172" s="160"/>
      <c r="X172" s="160"/>
      <c r="Y172" s="160"/>
      <c r="Z172" s="160"/>
      <c r="AA172" s="160"/>
      <c r="AB172" s="160"/>
      <c r="AC172" s="160"/>
    </row>
    <row r="173" spans="1:29" s="10" customFormat="1" ht="15">
      <c r="A173" s="51" t="s">
        <v>22</v>
      </c>
      <c r="B173" s="138">
        <f>SUM(B169:B172)</f>
        <v>140</v>
      </c>
      <c r="C173" s="138">
        <f t="shared" ref="C173:F173" si="127">SUM(C169:C172)</f>
        <v>148</v>
      </c>
      <c r="D173" s="138">
        <f t="shared" si="127"/>
        <v>0</v>
      </c>
      <c r="E173" s="138">
        <f t="shared" si="127"/>
        <v>0</v>
      </c>
      <c r="F173" s="138">
        <f t="shared" si="127"/>
        <v>288</v>
      </c>
      <c r="G173" s="157">
        <v>0</v>
      </c>
      <c r="H173" s="157">
        <v>0</v>
      </c>
      <c r="I173" s="138">
        <f t="shared" ref="I173:M173" si="128">SUM(I169:I172)</f>
        <v>4960</v>
      </c>
      <c r="J173" s="138">
        <f t="shared" si="128"/>
        <v>700</v>
      </c>
      <c r="K173" s="138">
        <f t="shared" si="128"/>
        <v>1945</v>
      </c>
      <c r="L173" s="138">
        <f t="shared" si="128"/>
        <v>2315</v>
      </c>
      <c r="M173" s="138">
        <f t="shared" si="128"/>
        <v>0</v>
      </c>
      <c r="N173" s="214"/>
      <c r="O173" s="160"/>
      <c r="P173" s="160"/>
      <c r="Q173" s="160"/>
      <c r="R173" s="160"/>
      <c r="S173" s="160"/>
      <c r="T173" s="160"/>
      <c r="U173" s="160"/>
      <c r="V173" s="160"/>
      <c r="W173" s="160"/>
      <c r="X173" s="160"/>
      <c r="Y173" s="160"/>
      <c r="Z173" s="160"/>
      <c r="AA173" s="160"/>
      <c r="AB173" s="160"/>
      <c r="AC173" s="160"/>
    </row>
    <row r="174" spans="1:29" s="10" customFormat="1" ht="15">
      <c r="A174" s="7"/>
      <c r="B174" s="161"/>
      <c r="C174" s="161"/>
      <c r="D174" s="161"/>
      <c r="E174" s="161"/>
      <c r="F174" s="161"/>
      <c r="G174" s="161"/>
      <c r="H174" s="161"/>
      <c r="I174" s="161"/>
      <c r="J174" s="161"/>
      <c r="K174" s="161"/>
      <c r="L174" s="161"/>
      <c r="M174" s="161"/>
      <c r="N174" s="214"/>
      <c r="O174" s="160"/>
      <c r="P174" s="160"/>
      <c r="Q174" s="160"/>
      <c r="R174" s="160"/>
      <c r="S174" s="160"/>
      <c r="T174" s="160"/>
      <c r="U174" s="160"/>
      <c r="V174" s="160"/>
      <c r="W174" s="160"/>
      <c r="X174" s="160"/>
      <c r="Y174" s="160"/>
      <c r="Z174" s="160"/>
      <c r="AA174" s="160"/>
      <c r="AB174" s="160"/>
      <c r="AC174" s="160"/>
    </row>
    <row r="175" spans="1:29" s="10" customFormat="1" ht="15">
      <c r="A175" s="32" t="s">
        <v>302</v>
      </c>
      <c r="B175" s="143"/>
      <c r="C175" s="144"/>
      <c r="D175" s="144"/>
      <c r="E175" s="144"/>
      <c r="F175" s="144"/>
      <c r="G175" s="143"/>
      <c r="H175" s="145"/>
      <c r="I175" s="154"/>
      <c r="J175" s="144"/>
      <c r="K175" s="144"/>
      <c r="L175" s="144"/>
      <c r="M175" s="145"/>
      <c r="N175" s="214"/>
      <c r="O175" s="160"/>
      <c r="P175" s="160"/>
      <c r="Q175" s="160"/>
      <c r="R175" s="160"/>
      <c r="S175" s="160"/>
      <c r="T175" s="160"/>
      <c r="U175" s="160"/>
      <c r="V175" s="160"/>
      <c r="W175" s="160"/>
      <c r="X175" s="160"/>
      <c r="Y175" s="160"/>
      <c r="Z175" s="160"/>
      <c r="AA175" s="160"/>
      <c r="AB175" s="160"/>
      <c r="AC175" s="160"/>
    </row>
    <row r="176" spans="1:29" s="10" customFormat="1" ht="15">
      <c r="A176" s="49" t="s">
        <v>18</v>
      </c>
      <c r="B176" s="157">
        <v>6</v>
      </c>
      <c r="C176" s="157">
        <v>0</v>
      </c>
      <c r="D176" s="157">
        <v>0</v>
      </c>
      <c r="E176" s="157">
        <v>0</v>
      </c>
      <c r="F176" s="157">
        <v>6</v>
      </c>
      <c r="G176" s="157">
        <v>14000</v>
      </c>
      <c r="H176" s="157">
        <v>0</v>
      </c>
      <c r="I176" s="157">
        <v>84</v>
      </c>
      <c r="J176" s="157">
        <v>29</v>
      </c>
      <c r="K176" s="157">
        <v>55</v>
      </c>
      <c r="L176" s="157">
        <v>0</v>
      </c>
      <c r="M176" s="157">
        <v>0</v>
      </c>
      <c r="N176" s="214"/>
      <c r="O176" s="160"/>
      <c r="P176" s="160"/>
      <c r="Q176" s="160"/>
      <c r="R176" s="160"/>
      <c r="S176" s="160"/>
      <c r="T176" s="160"/>
      <c r="U176" s="160"/>
      <c r="V176" s="160"/>
      <c r="W176" s="160"/>
      <c r="X176" s="160"/>
      <c r="Y176" s="160"/>
      <c r="Z176" s="160"/>
      <c r="AA176" s="160"/>
      <c r="AB176" s="160"/>
      <c r="AC176" s="160"/>
    </row>
    <row r="177" spans="1:29" s="10" customFormat="1" ht="15">
      <c r="A177" s="49" t="s">
        <v>19</v>
      </c>
      <c r="B177" s="157">
        <v>0</v>
      </c>
      <c r="C177" s="157">
        <v>0</v>
      </c>
      <c r="D177" s="157">
        <v>0</v>
      </c>
      <c r="E177" s="157">
        <v>0</v>
      </c>
      <c r="F177" s="157">
        <v>0</v>
      </c>
      <c r="G177" s="157">
        <v>0</v>
      </c>
      <c r="H177" s="157">
        <v>0</v>
      </c>
      <c r="I177" s="157">
        <v>0</v>
      </c>
      <c r="J177" s="157">
        <v>0</v>
      </c>
      <c r="K177" s="157">
        <v>0</v>
      </c>
      <c r="L177" s="157">
        <v>0</v>
      </c>
      <c r="M177" s="157">
        <v>0</v>
      </c>
      <c r="N177" s="214"/>
      <c r="O177" s="160"/>
      <c r="P177" s="160"/>
      <c r="Q177" s="160"/>
      <c r="R177" s="160"/>
      <c r="S177" s="160"/>
      <c r="T177" s="160"/>
      <c r="U177" s="160"/>
      <c r="V177" s="160"/>
      <c r="W177" s="160"/>
      <c r="X177" s="160"/>
      <c r="Y177" s="160"/>
      <c r="Z177" s="160"/>
      <c r="AA177" s="160"/>
      <c r="AB177" s="160"/>
      <c r="AC177" s="160"/>
    </row>
    <row r="178" spans="1:29" s="10" customFormat="1" ht="15">
      <c r="A178" s="49" t="s">
        <v>20</v>
      </c>
      <c r="B178" s="157">
        <v>0</v>
      </c>
      <c r="C178" s="157">
        <v>0</v>
      </c>
      <c r="D178" s="157">
        <v>0</v>
      </c>
      <c r="E178" s="157">
        <v>0</v>
      </c>
      <c r="F178" s="157">
        <v>0</v>
      </c>
      <c r="G178" s="157">
        <v>0</v>
      </c>
      <c r="H178" s="157">
        <v>0</v>
      </c>
      <c r="I178" s="157">
        <v>0</v>
      </c>
      <c r="J178" s="157">
        <v>0</v>
      </c>
      <c r="K178" s="157">
        <v>0</v>
      </c>
      <c r="L178" s="157">
        <v>0</v>
      </c>
      <c r="M178" s="157">
        <v>0</v>
      </c>
      <c r="N178" s="214"/>
      <c r="O178" s="160"/>
      <c r="P178" s="160"/>
      <c r="Q178" s="160"/>
      <c r="R178" s="160"/>
      <c r="S178" s="160"/>
      <c r="T178" s="160"/>
      <c r="U178" s="160"/>
      <c r="V178" s="160"/>
      <c r="W178" s="160"/>
      <c r="X178" s="160"/>
      <c r="Y178" s="160"/>
      <c r="Z178" s="160"/>
      <c r="AA178" s="160"/>
      <c r="AB178" s="160"/>
      <c r="AC178" s="160"/>
    </row>
    <row r="179" spans="1:29" s="10" customFormat="1" ht="15">
      <c r="A179" s="49" t="s">
        <v>21</v>
      </c>
      <c r="B179" s="157">
        <v>0</v>
      </c>
      <c r="C179" s="157">
        <v>0</v>
      </c>
      <c r="D179" s="157">
        <v>0</v>
      </c>
      <c r="E179" s="157">
        <v>0</v>
      </c>
      <c r="F179" s="157">
        <v>0</v>
      </c>
      <c r="G179" s="157">
        <v>0</v>
      </c>
      <c r="H179" s="157">
        <v>0</v>
      </c>
      <c r="I179" s="157">
        <v>0</v>
      </c>
      <c r="J179" s="157">
        <v>0</v>
      </c>
      <c r="K179" s="157">
        <v>0</v>
      </c>
      <c r="L179" s="157">
        <v>0</v>
      </c>
      <c r="M179" s="157">
        <v>0</v>
      </c>
      <c r="N179" s="214"/>
      <c r="O179" s="160"/>
      <c r="P179" s="160"/>
      <c r="Q179" s="160"/>
      <c r="R179" s="160"/>
      <c r="S179" s="160"/>
      <c r="T179" s="160"/>
      <c r="U179" s="160"/>
      <c r="V179" s="160"/>
      <c r="W179" s="160"/>
      <c r="X179" s="160"/>
      <c r="Y179" s="160"/>
      <c r="Z179" s="160"/>
      <c r="AA179" s="160"/>
      <c r="AB179" s="160"/>
      <c r="AC179" s="160"/>
    </row>
    <row r="180" spans="1:29" s="10" customFormat="1" ht="15">
      <c r="A180" s="51" t="s">
        <v>22</v>
      </c>
      <c r="B180" s="138">
        <f>SUM(B176:B179)</f>
        <v>6</v>
      </c>
      <c r="C180" s="138">
        <f t="shared" ref="C180:F180" si="129">SUM(C176:C179)</f>
        <v>0</v>
      </c>
      <c r="D180" s="138">
        <f t="shared" si="129"/>
        <v>0</v>
      </c>
      <c r="E180" s="138">
        <f t="shared" si="129"/>
        <v>0</v>
      </c>
      <c r="F180" s="138">
        <f t="shared" si="129"/>
        <v>6</v>
      </c>
      <c r="G180" s="246"/>
      <c r="H180" s="246"/>
      <c r="I180" s="138">
        <f t="shared" ref="I180:M180" si="130">SUM(I176:I179)</f>
        <v>84</v>
      </c>
      <c r="J180" s="138">
        <f t="shared" si="130"/>
        <v>29</v>
      </c>
      <c r="K180" s="138">
        <f t="shared" si="130"/>
        <v>55</v>
      </c>
      <c r="L180" s="138">
        <f t="shared" si="130"/>
        <v>0</v>
      </c>
      <c r="M180" s="138">
        <f t="shared" si="130"/>
        <v>0</v>
      </c>
      <c r="N180" s="214"/>
      <c r="O180" s="160"/>
      <c r="P180" s="160"/>
      <c r="Q180" s="160"/>
      <c r="R180" s="160"/>
      <c r="S180" s="160"/>
      <c r="T180" s="160"/>
      <c r="U180" s="160"/>
      <c r="V180" s="160"/>
      <c r="W180" s="160"/>
      <c r="X180" s="160"/>
      <c r="Y180" s="160"/>
      <c r="Z180" s="160"/>
      <c r="AA180" s="160"/>
      <c r="AB180" s="160"/>
      <c r="AC180" s="160"/>
    </row>
    <row r="181" spans="1:29" s="10" customFormat="1" ht="15">
      <c r="A181" s="46"/>
      <c r="B181" s="161"/>
      <c r="C181" s="161"/>
      <c r="D181" s="161"/>
      <c r="E181" s="161"/>
      <c r="F181" s="161"/>
      <c r="G181" s="161"/>
      <c r="H181" s="161"/>
      <c r="I181" s="161"/>
      <c r="J181" s="161"/>
      <c r="K181" s="161"/>
      <c r="L181" s="161"/>
      <c r="M181" s="161"/>
      <c r="N181" s="214"/>
      <c r="O181" s="160"/>
      <c r="P181" s="160"/>
      <c r="Q181" s="160"/>
      <c r="R181" s="160"/>
      <c r="S181" s="160"/>
      <c r="T181" s="160"/>
      <c r="U181" s="160"/>
      <c r="V181" s="160"/>
      <c r="W181" s="160"/>
      <c r="X181" s="160"/>
      <c r="Y181" s="160"/>
      <c r="Z181" s="160"/>
      <c r="AA181" s="160"/>
      <c r="AB181" s="160"/>
      <c r="AC181" s="160"/>
    </row>
    <row r="182" spans="1:29" ht="33" customHeight="1">
      <c r="A182" s="32" t="s">
        <v>172</v>
      </c>
      <c r="B182" s="143"/>
      <c r="C182" s="144"/>
      <c r="D182" s="144"/>
      <c r="E182" s="144"/>
      <c r="F182" s="144"/>
      <c r="G182" s="143"/>
      <c r="H182" s="145"/>
      <c r="I182" s="154"/>
      <c r="J182" s="144"/>
      <c r="K182" s="144"/>
      <c r="L182" s="144"/>
      <c r="M182" s="145"/>
      <c r="N182" s="202"/>
      <c r="O182" s="158"/>
      <c r="P182" s="158"/>
      <c r="Q182" s="158"/>
      <c r="R182" s="158"/>
      <c r="S182" s="158"/>
      <c r="T182" s="158"/>
      <c r="U182" s="158"/>
      <c r="V182" s="158"/>
      <c r="W182" s="158"/>
      <c r="X182" s="158"/>
      <c r="Y182" s="158"/>
      <c r="Z182" s="158"/>
      <c r="AA182" s="158"/>
      <c r="AB182" s="158"/>
      <c r="AC182" s="158"/>
    </row>
    <row r="183" spans="1:29" ht="15">
      <c r="A183" s="49" t="s">
        <v>18</v>
      </c>
      <c r="B183" s="159">
        <f>B8+B15+B22+B29+B36+B43+B50+B57+B64+B71+B78+B85+B99+B92+B106+B113+B120+B127+B134+B141+B148+B155+B162+B169+B176</f>
        <v>32575</v>
      </c>
      <c r="C183" s="159">
        <f t="shared" ref="C183:F183" si="131">C8+C15+C22+C29+C36+C43+C50+C57+C64+C71+C78+C85+C99+C92+C106+C113+C120+C127+C134+C141+C148+C155+C162+C169+C176</f>
        <v>2354</v>
      </c>
      <c r="D183" s="159">
        <f t="shared" si="131"/>
        <v>1520</v>
      </c>
      <c r="E183" s="159">
        <f t="shared" si="131"/>
        <v>4</v>
      </c>
      <c r="F183" s="159">
        <f t="shared" si="131"/>
        <v>36453</v>
      </c>
      <c r="G183" s="246"/>
      <c r="H183" s="246"/>
      <c r="I183" s="159">
        <f t="shared" ref="I183:M183" si="132">I8+I15+I22+I29+I36+I43+I50+I57+I64+I71+I78+I85+I99+I92+I106+I113+I120+I127+I134+I141+I148+I155+I162+I169+I176</f>
        <v>487867</v>
      </c>
      <c r="J183" s="159">
        <f t="shared" si="132"/>
        <v>98293</v>
      </c>
      <c r="K183" s="159">
        <f t="shared" si="132"/>
        <v>268987</v>
      </c>
      <c r="L183" s="159">
        <f t="shared" si="132"/>
        <v>120587</v>
      </c>
      <c r="M183" s="159">
        <f t="shared" si="132"/>
        <v>0</v>
      </c>
      <c r="N183" s="158"/>
      <c r="O183" s="158"/>
      <c r="P183" s="158"/>
      <c r="Q183" s="158"/>
      <c r="R183" s="158"/>
      <c r="S183" s="158"/>
      <c r="T183" s="158"/>
      <c r="U183" s="158"/>
      <c r="V183" s="158"/>
      <c r="W183" s="158"/>
      <c r="X183" s="158"/>
      <c r="Y183" s="158"/>
      <c r="Z183" s="158"/>
      <c r="AA183" s="158"/>
      <c r="AB183" s="158"/>
    </row>
    <row r="184" spans="1:29" ht="15">
      <c r="A184" s="49" t="s">
        <v>19</v>
      </c>
      <c r="B184" s="159">
        <f t="shared" ref="B184:F187" si="133">B9+B16+B23+B30+B37+B44+B51+B58+B65+B72+B79+B86+B100+B93+B107+B114+B121+B128+B135+B142+B149+B156+B163+B170+B177</f>
        <v>25537</v>
      </c>
      <c r="C184" s="159">
        <f t="shared" si="133"/>
        <v>11910</v>
      </c>
      <c r="D184" s="159">
        <f t="shared" si="133"/>
        <v>485</v>
      </c>
      <c r="E184" s="159">
        <f t="shared" si="133"/>
        <v>102</v>
      </c>
      <c r="F184" s="159">
        <f t="shared" si="133"/>
        <v>38034</v>
      </c>
      <c r="G184" s="246"/>
      <c r="H184" s="246"/>
      <c r="I184" s="159">
        <f t="shared" ref="I184:M184" si="134">I9+I16+I23+I30+I37+I44+I51+I58+I65+I72+I79+I86+I100+I93+I107+I114+I121+I128+I135+I142+I149+I156+I163+I170+I177</f>
        <v>1003401</v>
      </c>
      <c r="J184" s="159">
        <f t="shared" si="134"/>
        <v>194870</v>
      </c>
      <c r="K184" s="159">
        <f t="shared" si="134"/>
        <v>332755</v>
      </c>
      <c r="L184" s="159">
        <f t="shared" si="134"/>
        <v>475776</v>
      </c>
      <c r="M184" s="159">
        <f t="shared" si="134"/>
        <v>0</v>
      </c>
      <c r="N184" s="158"/>
      <c r="O184" s="158"/>
      <c r="P184" s="158"/>
      <c r="Q184" s="158"/>
      <c r="R184" s="158"/>
      <c r="S184" s="158"/>
      <c r="T184" s="158"/>
      <c r="U184" s="158"/>
      <c r="V184" s="158"/>
      <c r="W184" s="158"/>
      <c r="X184" s="158"/>
      <c r="Y184" s="158"/>
      <c r="Z184" s="158"/>
      <c r="AA184" s="158"/>
      <c r="AB184" s="158"/>
    </row>
    <row r="185" spans="1:29" ht="15">
      <c r="A185" s="49" t="s">
        <v>20</v>
      </c>
      <c r="B185" s="159">
        <f t="shared" si="133"/>
        <v>17109</v>
      </c>
      <c r="C185" s="159">
        <f t="shared" si="133"/>
        <v>33639</v>
      </c>
      <c r="D185" s="159">
        <f t="shared" si="133"/>
        <v>2312</v>
      </c>
      <c r="E185" s="159">
        <f t="shared" si="133"/>
        <v>289</v>
      </c>
      <c r="F185" s="159">
        <f t="shared" si="133"/>
        <v>53349</v>
      </c>
      <c r="G185" s="246"/>
      <c r="H185" s="246"/>
      <c r="I185" s="159">
        <f t="shared" ref="I185:M185" si="135">I10+I17+I24+I31+I38+I45+I52+I59+I66+I73+I80+I87+I101+I94+I108+I115+I122+I129+I136+I143+I150+I157+I164+I171+I178</f>
        <v>1892750</v>
      </c>
      <c r="J185" s="159">
        <f t="shared" si="135"/>
        <v>170512</v>
      </c>
      <c r="K185" s="159">
        <f t="shared" si="135"/>
        <v>297244</v>
      </c>
      <c r="L185" s="159">
        <f t="shared" si="135"/>
        <v>536814</v>
      </c>
      <c r="M185" s="159">
        <f t="shared" si="135"/>
        <v>888180</v>
      </c>
      <c r="N185" s="158"/>
      <c r="O185" s="158"/>
      <c r="P185" s="158"/>
      <c r="Q185" s="158"/>
      <c r="R185" s="158"/>
      <c r="S185" s="158"/>
      <c r="T185" s="158"/>
      <c r="U185" s="158"/>
      <c r="V185" s="158"/>
      <c r="W185" s="158"/>
      <c r="X185" s="158"/>
      <c r="Y185" s="158"/>
      <c r="Z185" s="158"/>
      <c r="AA185" s="158"/>
      <c r="AB185" s="158"/>
    </row>
    <row r="186" spans="1:29" ht="15">
      <c r="A186" s="49" t="s">
        <v>21</v>
      </c>
      <c r="B186" s="159">
        <f t="shared" si="133"/>
        <v>1553</v>
      </c>
      <c r="C186" s="159">
        <f t="shared" si="133"/>
        <v>283</v>
      </c>
      <c r="D186" s="159">
        <f t="shared" si="133"/>
        <v>0</v>
      </c>
      <c r="E186" s="159">
        <f t="shared" si="133"/>
        <v>0</v>
      </c>
      <c r="F186" s="159">
        <f t="shared" si="133"/>
        <v>1836</v>
      </c>
      <c r="G186" s="246"/>
      <c r="H186" s="246"/>
      <c r="I186" s="159">
        <f t="shared" ref="I186:M187" si="136">I11+I18+I25+I32+I39+I46+I53+I60+I67+I74+I81+I88+I102+I95+I109+I116+I123+I130+I137+I144+I151+I158+I165+I172+I179</f>
        <v>16200</v>
      </c>
      <c r="J186" s="159">
        <f t="shared" si="136"/>
        <v>8054</v>
      </c>
      <c r="K186" s="159">
        <f t="shared" si="136"/>
        <v>8146</v>
      </c>
      <c r="L186" s="159">
        <f t="shared" si="136"/>
        <v>0</v>
      </c>
      <c r="M186" s="159">
        <f t="shared" si="136"/>
        <v>0</v>
      </c>
      <c r="N186" s="158"/>
      <c r="O186" s="158"/>
      <c r="P186" s="158"/>
      <c r="Q186" s="158"/>
      <c r="R186" s="158"/>
      <c r="S186" s="158"/>
      <c r="T186" s="158"/>
      <c r="U186" s="158"/>
      <c r="V186" s="158"/>
      <c r="W186" s="158"/>
      <c r="X186" s="158"/>
      <c r="Y186" s="158"/>
      <c r="Z186" s="158"/>
      <c r="AA186" s="158"/>
      <c r="AB186" s="158"/>
    </row>
    <row r="187" spans="1:29" s="10" customFormat="1" ht="15">
      <c r="A187" s="51" t="s">
        <v>22</v>
      </c>
      <c r="B187" s="138">
        <f t="shared" si="133"/>
        <v>76774</v>
      </c>
      <c r="C187" s="138">
        <f t="shared" si="133"/>
        <v>48186</v>
      </c>
      <c r="D187" s="138">
        <f t="shared" si="133"/>
        <v>4317</v>
      </c>
      <c r="E187" s="138">
        <f t="shared" si="133"/>
        <v>395</v>
      </c>
      <c r="F187" s="138">
        <f t="shared" si="133"/>
        <v>129672</v>
      </c>
      <c r="G187" s="247"/>
      <c r="H187" s="247"/>
      <c r="I187" s="138">
        <f t="shared" si="136"/>
        <v>3400218</v>
      </c>
      <c r="J187" s="138">
        <f t="shared" si="136"/>
        <v>471729</v>
      </c>
      <c r="K187" s="138">
        <f t="shared" si="136"/>
        <v>907132</v>
      </c>
      <c r="L187" s="138">
        <f t="shared" si="136"/>
        <v>1133177</v>
      </c>
      <c r="M187" s="138">
        <f t="shared" si="136"/>
        <v>888180</v>
      </c>
      <c r="N187" s="160"/>
      <c r="O187" s="160"/>
      <c r="P187" s="160"/>
      <c r="Q187" s="160"/>
      <c r="R187" s="160"/>
      <c r="S187" s="160"/>
      <c r="T187" s="160"/>
      <c r="U187" s="160"/>
      <c r="V187" s="160"/>
      <c r="W187" s="160"/>
      <c r="X187" s="160"/>
      <c r="Y187" s="160"/>
      <c r="Z187" s="160"/>
      <c r="AA187" s="160"/>
      <c r="AB187" s="160"/>
    </row>
    <row r="188" spans="1:29" ht="15">
      <c r="B188" s="202"/>
      <c r="C188" s="202"/>
      <c r="D188" s="202"/>
      <c r="E188" s="202"/>
      <c r="F188" s="202"/>
      <c r="G188" s="215"/>
      <c r="H188" s="215"/>
      <c r="I188" s="202"/>
      <c r="J188" s="202"/>
      <c r="K188" s="202"/>
      <c r="L188" s="215"/>
      <c r="M188" s="202"/>
      <c r="N188" s="158"/>
      <c r="O188" s="158"/>
      <c r="P188" s="158"/>
      <c r="Q188" s="158"/>
      <c r="R188" s="158"/>
      <c r="S188" s="158"/>
      <c r="T188" s="158"/>
      <c r="U188" s="158"/>
      <c r="V188" s="158"/>
      <c r="W188" s="158"/>
      <c r="X188" s="158"/>
      <c r="Y188" s="158"/>
      <c r="Z188" s="158"/>
      <c r="AA188" s="158"/>
      <c r="AB188" s="158"/>
    </row>
    <row r="189" spans="1:29" s="10" customFormat="1" ht="29.25" customHeight="1">
      <c r="A189" s="265" t="s">
        <v>186</v>
      </c>
      <c r="B189" s="266"/>
      <c r="C189" s="202"/>
      <c r="D189" s="202"/>
      <c r="E189" s="202"/>
      <c r="F189" s="202"/>
      <c r="G189" s="202"/>
      <c r="H189" s="202"/>
      <c r="I189" s="202"/>
      <c r="J189" s="202"/>
      <c r="K189" s="136"/>
      <c r="L189" s="158"/>
      <c r="M189" s="158"/>
      <c r="N189" s="160"/>
      <c r="O189" s="160"/>
      <c r="P189" s="160"/>
      <c r="Q189" s="160"/>
      <c r="R189" s="160"/>
      <c r="S189" s="160"/>
      <c r="T189" s="160"/>
      <c r="U189" s="160"/>
      <c r="V189" s="160"/>
      <c r="W189" s="160"/>
      <c r="X189" s="160"/>
      <c r="Y189" s="160"/>
      <c r="Z189" s="160"/>
      <c r="AA189" s="160"/>
      <c r="AB189" s="160"/>
    </row>
    <row r="190" spans="1:29" ht="20.149999999999999" customHeight="1">
      <c r="A190" s="230"/>
      <c r="B190" s="231" t="s">
        <v>3</v>
      </c>
      <c r="C190" s="202"/>
      <c r="D190" s="202"/>
      <c r="E190" s="202"/>
      <c r="F190" s="202"/>
      <c r="G190" s="202"/>
      <c r="H190" s="202"/>
      <c r="I190" s="202"/>
      <c r="J190" s="202"/>
      <c r="K190" s="136"/>
      <c r="L190" s="158"/>
      <c r="M190" s="158"/>
      <c r="N190" s="158"/>
      <c r="O190" s="158"/>
      <c r="P190" s="158"/>
      <c r="Q190" s="158"/>
      <c r="R190" s="158"/>
      <c r="S190" s="158"/>
      <c r="T190" s="158"/>
      <c r="U190" s="158"/>
      <c r="V190" s="158"/>
      <c r="W190" s="158"/>
      <c r="X190" s="158"/>
      <c r="Y190" s="158"/>
      <c r="Z190" s="158"/>
      <c r="AA190" s="158"/>
      <c r="AB190" s="158"/>
      <c r="AC190" s="158"/>
    </row>
    <row r="191" spans="1:29" ht="20.149999999999999" customHeight="1">
      <c r="A191" s="59" t="s">
        <v>18</v>
      </c>
      <c r="B191" s="157">
        <v>2529</v>
      </c>
      <c r="C191" s="202"/>
      <c r="D191" s="202"/>
      <c r="E191" s="202"/>
      <c r="F191" s="202"/>
      <c r="G191" s="202"/>
      <c r="H191" s="202"/>
      <c r="I191" s="158"/>
      <c r="J191" s="158"/>
      <c r="K191" s="136"/>
      <c r="L191" s="158"/>
      <c r="M191" s="158"/>
      <c r="N191" s="202"/>
      <c r="O191" s="158"/>
      <c r="P191" s="158"/>
      <c r="Q191" s="158"/>
      <c r="R191" s="158"/>
      <c r="S191" s="158"/>
      <c r="T191" s="158"/>
      <c r="U191" s="158"/>
      <c r="V191" s="158"/>
      <c r="W191" s="158"/>
      <c r="X191" s="158"/>
      <c r="Y191" s="158"/>
      <c r="Z191" s="158"/>
      <c r="AA191" s="158"/>
      <c r="AB191" s="158"/>
      <c r="AC191" s="158"/>
    </row>
    <row r="192" spans="1:29" ht="20.149999999999999" customHeight="1">
      <c r="A192" s="49" t="s">
        <v>19</v>
      </c>
      <c r="B192" s="157">
        <v>4236</v>
      </c>
      <c r="C192" s="202"/>
      <c r="D192" s="202"/>
      <c r="E192" s="202"/>
      <c r="F192" s="202"/>
      <c r="G192" s="202"/>
      <c r="H192" s="158"/>
      <c r="I192" s="158"/>
      <c r="J192" s="158"/>
      <c r="K192" s="136"/>
      <c r="L192" s="158"/>
      <c r="M192" s="158"/>
      <c r="N192" s="158"/>
      <c r="O192" s="158"/>
      <c r="P192" s="158"/>
      <c r="Q192" s="158"/>
      <c r="R192" s="158"/>
      <c r="S192" s="158"/>
      <c r="T192" s="158"/>
      <c r="U192" s="158"/>
      <c r="V192" s="158"/>
      <c r="W192" s="158"/>
      <c r="X192" s="158"/>
      <c r="Y192" s="158"/>
      <c r="Z192" s="158"/>
      <c r="AA192" s="158"/>
      <c r="AB192" s="158"/>
      <c r="AC192" s="158"/>
    </row>
    <row r="193" spans="1:29" ht="20.149999999999999" customHeight="1">
      <c r="A193" s="49" t="s">
        <v>20</v>
      </c>
      <c r="B193" s="157">
        <v>1904</v>
      </c>
      <c r="C193" s="202"/>
      <c r="D193" s="202"/>
      <c r="E193" s="202"/>
      <c r="F193" s="202"/>
      <c r="G193" s="202"/>
      <c r="H193" s="158"/>
      <c r="I193" s="158"/>
      <c r="J193" s="158"/>
      <c r="K193" s="136"/>
      <c r="L193" s="158"/>
      <c r="M193" s="158"/>
      <c r="N193" s="158"/>
      <c r="O193" s="158"/>
      <c r="P193" s="158"/>
      <c r="Q193" s="158"/>
      <c r="R193" s="158"/>
      <c r="S193" s="158"/>
      <c r="T193" s="158"/>
      <c r="U193" s="158"/>
      <c r="V193" s="158"/>
      <c r="W193" s="158"/>
      <c r="X193" s="158"/>
      <c r="Y193" s="158"/>
      <c r="Z193" s="158"/>
      <c r="AA193" s="158"/>
      <c r="AB193" s="158"/>
      <c r="AC193" s="158"/>
    </row>
    <row r="194" spans="1:29" ht="20.149999999999999" customHeight="1">
      <c r="A194" s="49" t="s">
        <v>21</v>
      </c>
      <c r="B194" s="157">
        <v>0</v>
      </c>
      <c r="C194" s="202"/>
      <c r="D194" s="202"/>
      <c r="E194" s="202"/>
      <c r="F194" s="202"/>
      <c r="G194" s="202"/>
      <c r="H194" s="158"/>
      <c r="I194" s="158"/>
      <c r="J194" s="158"/>
      <c r="K194" s="136"/>
      <c r="L194" s="158"/>
      <c r="M194" s="158"/>
      <c r="N194" s="158"/>
      <c r="O194" s="158"/>
      <c r="P194" s="158"/>
      <c r="Q194" s="158"/>
      <c r="R194" s="158"/>
      <c r="S194" s="158"/>
      <c r="T194" s="158"/>
      <c r="U194" s="158"/>
      <c r="V194" s="158"/>
      <c r="W194" s="158"/>
      <c r="X194" s="158"/>
      <c r="Y194" s="158"/>
      <c r="Z194" s="158"/>
      <c r="AA194" s="158"/>
      <c r="AB194" s="158"/>
      <c r="AC194" s="158"/>
    </row>
    <row r="195" spans="1:29" ht="20.149999999999999" customHeight="1">
      <c r="A195" s="51" t="s">
        <v>22</v>
      </c>
      <c r="B195" s="138">
        <f>SUM(B191:B194)</f>
        <v>8669</v>
      </c>
      <c r="C195" s="214"/>
      <c r="D195" s="214"/>
      <c r="E195" s="214"/>
      <c r="F195" s="214"/>
      <c r="G195" s="214"/>
      <c r="H195" s="160"/>
      <c r="I195" s="160"/>
      <c r="J195" s="160"/>
      <c r="K195" s="140"/>
      <c r="L195" s="160"/>
      <c r="M195" s="160"/>
      <c r="N195" s="158"/>
      <c r="O195" s="158"/>
      <c r="P195" s="158"/>
      <c r="Q195" s="158"/>
      <c r="R195" s="158"/>
      <c r="S195" s="158"/>
      <c r="T195" s="158"/>
      <c r="U195" s="158"/>
      <c r="V195" s="158"/>
      <c r="W195" s="158"/>
      <c r="X195" s="158"/>
      <c r="Y195" s="158"/>
      <c r="Z195" s="158"/>
      <c r="AA195" s="158"/>
      <c r="AB195" s="158"/>
      <c r="AC195" s="158"/>
    </row>
    <row r="196" spans="1:29" ht="20.149999999999999" customHeight="1">
      <c r="B196" s="202"/>
      <c r="C196" s="202"/>
      <c r="D196" s="202"/>
      <c r="E196" s="202"/>
      <c r="F196" s="202"/>
      <c r="G196" s="161"/>
      <c r="H196" s="202"/>
      <c r="I196" s="202"/>
      <c r="J196" s="202"/>
      <c r="K196" s="202"/>
      <c r="L196" s="136"/>
      <c r="M196" s="158"/>
      <c r="N196" s="158"/>
      <c r="O196" s="158"/>
      <c r="P196" s="158"/>
      <c r="Q196" s="158"/>
      <c r="R196" s="158"/>
      <c r="S196" s="158"/>
      <c r="T196" s="158"/>
      <c r="U196" s="158"/>
      <c r="V196" s="158"/>
      <c r="W196" s="158"/>
      <c r="X196" s="158"/>
      <c r="Y196" s="158"/>
      <c r="Z196" s="158"/>
      <c r="AA196" s="158"/>
      <c r="AB196" s="158"/>
      <c r="AC196" s="158"/>
    </row>
    <row r="197" spans="1:29" ht="20.149999999999999" customHeight="1">
      <c r="A197" s="23"/>
      <c r="B197" s="202"/>
      <c r="C197" s="202"/>
      <c r="D197" s="202"/>
      <c r="E197" s="202"/>
      <c r="F197" s="202"/>
      <c r="G197" s="202"/>
      <c r="H197" s="202"/>
      <c r="I197" s="202"/>
      <c r="J197" s="202"/>
      <c r="K197" s="202"/>
      <c r="L197" s="215"/>
      <c r="M197" s="202"/>
      <c r="N197" s="158"/>
      <c r="O197" s="158"/>
      <c r="P197" s="158"/>
      <c r="Q197" s="158"/>
      <c r="R197" s="158"/>
      <c r="S197" s="158"/>
      <c r="T197" s="158"/>
      <c r="U197" s="158"/>
      <c r="V197" s="158"/>
      <c r="W197" s="158"/>
      <c r="X197" s="158"/>
      <c r="Y197" s="158"/>
      <c r="Z197" s="158"/>
      <c r="AA197" s="158"/>
      <c r="AB197" s="158"/>
      <c r="AC197" s="158"/>
    </row>
    <row r="198" spans="1:29" ht="20.149999999999999" customHeight="1">
      <c r="B198" s="188"/>
      <c r="C198" s="188"/>
      <c r="D198" s="188"/>
      <c r="E198" s="188"/>
      <c r="F198" s="188"/>
      <c r="G198" s="188"/>
      <c r="H198" s="188"/>
      <c r="I198" s="188"/>
      <c r="J198" s="188"/>
      <c r="K198" s="188"/>
      <c r="L198" s="216"/>
      <c r="M198" s="188"/>
      <c r="N198" s="158"/>
      <c r="O198" s="158"/>
      <c r="P198" s="158"/>
      <c r="Q198" s="158"/>
      <c r="R198" s="158"/>
      <c r="S198" s="158"/>
      <c r="T198" s="158"/>
      <c r="U198" s="158"/>
      <c r="V198" s="158"/>
      <c r="W198" s="158"/>
      <c r="X198" s="158"/>
      <c r="Y198" s="158"/>
      <c r="Z198" s="158"/>
      <c r="AA198" s="158"/>
      <c r="AB198" s="158"/>
      <c r="AC198" s="158"/>
    </row>
    <row r="199" spans="1:29" ht="20.149999999999999" customHeight="1">
      <c r="B199" s="188"/>
      <c r="C199" s="188"/>
      <c r="D199" s="188"/>
      <c r="E199" s="188"/>
      <c r="F199" s="188"/>
      <c r="G199" s="188"/>
      <c r="H199" s="188"/>
      <c r="I199" s="188"/>
      <c r="J199" s="188"/>
      <c r="K199" s="188"/>
      <c r="L199" s="216"/>
      <c r="M199" s="188"/>
      <c r="N199" s="158"/>
      <c r="O199" s="158"/>
      <c r="P199" s="158"/>
      <c r="Q199" s="158"/>
      <c r="R199" s="158"/>
      <c r="S199" s="158"/>
      <c r="T199" s="158"/>
      <c r="U199" s="158"/>
      <c r="V199" s="158"/>
      <c r="W199" s="158"/>
      <c r="X199" s="158"/>
      <c r="Y199" s="158"/>
      <c r="Z199" s="158"/>
      <c r="AA199" s="158"/>
      <c r="AB199" s="158"/>
      <c r="AC199" s="158"/>
    </row>
    <row r="200" spans="1:29" ht="20.149999999999999" customHeight="1">
      <c r="B200" s="188"/>
      <c r="C200" s="188"/>
      <c r="D200" s="188"/>
      <c r="E200" s="188"/>
      <c r="F200" s="188"/>
      <c r="G200" s="188"/>
      <c r="H200" s="188"/>
      <c r="I200" s="188"/>
      <c r="J200" s="188"/>
      <c r="K200" s="188"/>
      <c r="L200" s="216"/>
      <c r="M200" s="188"/>
      <c r="N200" s="158"/>
      <c r="O200" s="158"/>
      <c r="P200" s="158"/>
      <c r="Q200" s="158"/>
      <c r="R200" s="158"/>
      <c r="S200" s="158"/>
      <c r="T200" s="158"/>
      <c r="U200" s="158"/>
      <c r="V200" s="158"/>
      <c r="W200" s="158"/>
      <c r="X200" s="158"/>
      <c r="Y200" s="158"/>
      <c r="Z200" s="158"/>
      <c r="AA200" s="158"/>
      <c r="AB200" s="158"/>
      <c r="AC200" s="158"/>
    </row>
    <row r="201" spans="1:29" ht="20.149999999999999" customHeight="1">
      <c r="B201" s="188"/>
      <c r="C201" s="188"/>
      <c r="D201" s="188"/>
      <c r="E201" s="188"/>
      <c r="F201" s="188"/>
      <c r="G201" s="188"/>
      <c r="H201" s="188"/>
      <c r="I201" s="188"/>
      <c r="J201" s="188"/>
      <c r="K201" s="188"/>
      <c r="L201" s="216"/>
      <c r="M201" s="188"/>
      <c r="N201" s="158"/>
      <c r="O201" s="158"/>
      <c r="P201" s="158"/>
      <c r="Q201" s="158"/>
      <c r="R201" s="158"/>
      <c r="S201" s="158"/>
      <c r="T201" s="158"/>
      <c r="U201" s="158"/>
      <c r="V201" s="158"/>
      <c r="W201" s="158"/>
      <c r="X201" s="158"/>
      <c r="Y201" s="158"/>
      <c r="Z201" s="158"/>
      <c r="AA201" s="158"/>
      <c r="AB201" s="158"/>
      <c r="AC201" s="158"/>
    </row>
    <row r="202" spans="1:29" ht="20.149999999999999" customHeight="1">
      <c r="B202" s="188"/>
      <c r="C202" s="188"/>
      <c r="D202" s="188"/>
      <c r="E202" s="188"/>
      <c r="F202" s="188"/>
      <c r="G202" s="188"/>
      <c r="H202" s="188"/>
      <c r="I202" s="188"/>
      <c r="J202" s="188"/>
      <c r="K202" s="188"/>
      <c r="L202" s="216"/>
      <c r="M202" s="188"/>
      <c r="N202" s="158"/>
      <c r="O202" s="158"/>
      <c r="P202" s="158"/>
      <c r="Q202" s="158"/>
      <c r="R202" s="158"/>
      <c r="S202" s="158"/>
      <c r="T202" s="158"/>
      <c r="U202" s="158"/>
      <c r="V202" s="158"/>
      <c r="W202" s="158"/>
      <c r="X202" s="158"/>
      <c r="Y202" s="158"/>
      <c r="Z202" s="158"/>
      <c r="AA202" s="158"/>
      <c r="AB202" s="158"/>
      <c r="AC202" s="158"/>
    </row>
    <row r="203" spans="1:29" ht="20.149999999999999" customHeight="1">
      <c r="B203" s="188"/>
      <c r="C203" s="188"/>
      <c r="D203" s="188"/>
      <c r="E203" s="188"/>
      <c r="F203" s="188"/>
      <c r="G203" s="188"/>
      <c r="H203" s="188"/>
      <c r="I203" s="188"/>
      <c r="J203" s="188"/>
      <c r="K203" s="188"/>
      <c r="L203" s="216"/>
      <c r="M203" s="188"/>
      <c r="N203" s="158"/>
      <c r="O203" s="158"/>
      <c r="P203" s="158"/>
      <c r="Q203" s="158"/>
      <c r="R203" s="158"/>
      <c r="S203" s="158"/>
      <c r="T203" s="158"/>
      <c r="U203" s="158"/>
      <c r="V203" s="158"/>
      <c r="W203" s="158"/>
      <c r="X203" s="158"/>
      <c r="Y203" s="158"/>
      <c r="Z203" s="158"/>
      <c r="AA203" s="158"/>
      <c r="AB203" s="158"/>
      <c r="AC203" s="158"/>
    </row>
    <row r="204" spans="1:29" ht="20.149999999999999" customHeight="1">
      <c r="B204" s="188"/>
      <c r="C204" s="188"/>
      <c r="D204" s="188"/>
      <c r="E204" s="188"/>
      <c r="F204" s="188"/>
      <c r="G204" s="188"/>
      <c r="H204" s="188"/>
      <c r="I204" s="188"/>
      <c r="J204" s="188"/>
      <c r="K204" s="188"/>
      <c r="L204" s="216"/>
      <c r="M204" s="188"/>
      <c r="N204" s="158"/>
      <c r="O204" s="158"/>
      <c r="P204" s="158"/>
      <c r="Q204" s="158"/>
      <c r="R204" s="158"/>
      <c r="S204" s="158"/>
      <c r="T204" s="158"/>
      <c r="U204" s="158"/>
      <c r="V204" s="158"/>
      <c r="W204" s="158"/>
      <c r="X204" s="158"/>
      <c r="Y204" s="158"/>
      <c r="Z204" s="158"/>
      <c r="AA204" s="158"/>
      <c r="AB204" s="158"/>
      <c r="AC204" s="158"/>
    </row>
    <row r="205" spans="1:29" ht="20.149999999999999" customHeight="1">
      <c r="B205" s="188"/>
      <c r="C205" s="188"/>
      <c r="D205" s="188"/>
      <c r="E205" s="188"/>
      <c r="F205" s="188"/>
      <c r="G205" s="188"/>
      <c r="H205" s="188"/>
      <c r="I205" s="188"/>
      <c r="J205" s="188"/>
      <c r="K205" s="188"/>
      <c r="L205" s="216"/>
      <c r="M205" s="188"/>
      <c r="N205" s="158"/>
      <c r="O205" s="158"/>
      <c r="P205" s="158"/>
      <c r="Q205" s="158"/>
      <c r="R205" s="158"/>
      <c r="S205" s="158"/>
      <c r="T205" s="158"/>
      <c r="U205" s="158"/>
      <c r="V205" s="158"/>
      <c r="W205" s="158"/>
      <c r="X205" s="158"/>
      <c r="Y205" s="158"/>
      <c r="Z205" s="158"/>
      <c r="AA205" s="158"/>
      <c r="AB205" s="158"/>
      <c r="AC205" s="158"/>
    </row>
    <row r="206" spans="1:29" ht="20.149999999999999" customHeight="1">
      <c r="B206" s="188"/>
      <c r="C206" s="188"/>
      <c r="D206" s="188"/>
      <c r="E206" s="188"/>
      <c r="F206" s="188"/>
      <c r="G206" s="188"/>
      <c r="H206" s="188"/>
      <c r="I206" s="188"/>
      <c r="J206" s="188"/>
      <c r="K206" s="188"/>
      <c r="L206" s="216"/>
      <c r="M206" s="188"/>
      <c r="N206" s="158"/>
      <c r="O206" s="158"/>
      <c r="P206" s="158"/>
      <c r="Q206" s="158"/>
      <c r="R206" s="158"/>
      <c r="S206" s="158"/>
      <c r="T206" s="158"/>
      <c r="U206" s="158"/>
      <c r="V206" s="158"/>
      <c r="W206" s="158"/>
      <c r="X206" s="158"/>
      <c r="Y206" s="158"/>
      <c r="Z206" s="158"/>
      <c r="AA206" s="158"/>
      <c r="AB206" s="158"/>
      <c r="AC206" s="158"/>
    </row>
    <row r="207" spans="1:29" ht="20.149999999999999" customHeight="1">
      <c r="B207" s="188"/>
      <c r="C207" s="188"/>
      <c r="D207" s="188"/>
      <c r="E207" s="188"/>
      <c r="F207" s="188"/>
      <c r="G207" s="188"/>
      <c r="H207" s="188"/>
      <c r="I207" s="188"/>
      <c r="J207" s="188"/>
      <c r="K207" s="188"/>
      <c r="L207" s="216"/>
      <c r="M207" s="188"/>
      <c r="N207" s="158"/>
      <c r="O207" s="158"/>
      <c r="P207" s="158"/>
      <c r="Q207" s="158"/>
      <c r="R207" s="158"/>
      <c r="S207" s="158"/>
      <c r="T207" s="158"/>
      <c r="U207" s="158"/>
      <c r="V207" s="158"/>
      <c r="W207" s="158"/>
      <c r="X207" s="158"/>
      <c r="Y207" s="158"/>
      <c r="Z207" s="158"/>
      <c r="AA207" s="158"/>
      <c r="AB207" s="158"/>
      <c r="AC207" s="158"/>
    </row>
    <row r="208" spans="1:29" ht="20.149999999999999" customHeight="1">
      <c r="B208" s="188"/>
      <c r="C208" s="188"/>
      <c r="D208" s="188"/>
      <c r="E208" s="188"/>
      <c r="F208" s="188"/>
      <c r="G208" s="188"/>
      <c r="H208" s="188"/>
      <c r="I208" s="188"/>
      <c r="J208" s="188"/>
      <c r="K208" s="188"/>
      <c r="L208" s="216"/>
      <c r="M208" s="188"/>
      <c r="N208" s="158"/>
      <c r="O208" s="158"/>
      <c r="P208" s="158"/>
      <c r="Q208" s="158"/>
      <c r="R208" s="158"/>
      <c r="S208" s="158"/>
      <c r="T208" s="158"/>
      <c r="U208" s="158"/>
      <c r="V208" s="158"/>
      <c r="W208" s="158"/>
      <c r="X208" s="158"/>
      <c r="Y208" s="158"/>
      <c r="Z208" s="158"/>
      <c r="AA208" s="158"/>
      <c r="AB208" s="158"/>
      <c r="AC208" s="158"/>
    </row>
    <row r="209" spans="2:29" ht="20.149999999999999" customHeight="1">
      <c r="B209" s="188"/>
      <c r="C209" s="188"/>
      <c r="D209" s="188"/>
      <c r="E209" s="188"/>
      <c r="F209" s="188"/>
      <c r="G209" s="188"/>
      <c r="H209" s="188"/>
      <c r="I209" s="188"/>
      <c r="J209" s="188"/>
      <c r="K209" s="188"/>
      <c r="L209" s="216"/>
      <c r="M209" s="188"/>
      <c r="N209" s="158"/>
      <c r="O209" s="158"/>
      <c r="P209" s="158"/>
      <c r="Q209" s="158"/>
      <c r="R209" s="158"/>
      <c r="S209" s="158"/>
      <c r="T209" s="158"/>
      <c r="U209" s="158"/>
      <c r="V209" s="158"/>
      <c r="W209" s="158"/>
      <c r="X209" s="158"/>
      <c r="Y209" s="158"/>
      <c r="Z209" s="158"/>
      <c r="AA209" s="158"/>
      <c r="AB209" s="158"/>
      <c r="AC209" s="158"/>
    </row>
    <row r="210" spans="2:29" ht="20.149999999999999" customHeight="1">
      <c r="B210" s="188"/>
      <c r="C210" s="188"/>
      <c r="D210" s="188"/>
      <c r="E210" s="188"/>
      <c r="F210" s="188"/>
      <c r="G210" s="188"/>
      <c r="H210" s="188"/>
      <c r="I210" s="188"/>
      <c r="J210" s="188"/>
      <c r="K210" s="188"/>
      <c r="L210" s="216"/>
      <c r="M210" s="188"/>
      <c r="N210" s="158"/>
      <c r="O210" s="158"/>
      <c r="P210" s="158"/>
      <c r="Q210" s="158"/>
      <c r="R210" s="158"/>
      <c r="S210" s="158"/>
      <c r="T210" s="158"/>
      <c r="U210" s="158"/>
      <c r="V210" s="158"/>
      <c r="W210" s="158"/>
      <c r="X210" s="158"/>
      <c r="Y210" s="158"/>
      <c r="Z210" s="158"/>
      <c r="AA210" s="158"/>
      <c r="AB210" s="158"/>
      <c r="AC210" s="158"/>
    </row>
    <row r="211" spans="2:29" ht="20.149999999999999" customHeight="1">
      <c r="B211" s="188"/>
      <c r="C211" s="188"/>
      <c r="D211" s="188"/>
      <c r="E211" s="188"/>
      <c r="F211" s="188"/>
      <c r="G211" s="188"/>
      <c r="H211" s="188"/>
      <c r="I211" s="188"/>
      <c r="J211" s="188"/>
      <c r="K211" s="188"/>
      <c r="L211" s="216"/>
      <c r="M211" s="188"/>
      <c r="N211" s="158"/>
      <c r="O211" s="158"/>
      <c r="P211" s="158"/>
      <c r="Q211" s="158"/>
      <c r="R211" s="158"/>
      <c r="S211" s="158"/>
      <c r="T211" s="158"/>
      <c r="U211" s="158"/>
      <c r="V211" s="158"/>
      <c r="W211" s="158"/>
      <c r="X211" s="158"/>
      <c r="Y211" s="158"/>
      <c r="Z211" s="158"/>
      <c r="AA211" s="158"/>
      <c r="AB211" s="158"/>
      <c r="AC211" s="158"/>
    </row>
    <row r="212" spans="2:29" ht="20.149999999999999" customHeight="1">
      <c r="B212" s="188"/>
      <c r="C212" s="188"/>
      <c r="D212" s="188"/>
      <c r="E212" s="188"/>
      <c r="F212" s="188"/>
      <c r="G212" s="188"/>
      <c r="H212" s="188"/>
      <c r="I212" s="188"/>
      <c r="J212" s="188"/>
      <c r="K212" s="188"/>
      <c r="L212" s="216"/>
      <c r="M212" s="188"/>
      <c r="N212" s="158"/>
      <c r="O212" s="158"/>
      <c r="P212" s="158"/>
      <c r="Q212" s="158"/>
      <c r="R212" s="158"/>
      <c r="S212" s="158"/>
      <c r="T212" s="158"/>
      <c r="U212" s="158"/>
      <c r="V212" s="158"/>
      <c r="W212" s="158"/>
      <c r="X212" s="158"/>
      <c r="Y212" s="158"/>
      <c r="Z212" s="158"/>
      <c r="AA212" s="158"/>
      <c r="AB212" s="158"/>
      <c r="AC212" s="158"/>
    </row>
    <row r="213" spans="2:29" ht="20.149999999999999" customHeight="1">
      <c r="B213" s="188"/>
      <c r="C213" s="188"/>
      <c r="D213" s="188"/>
      <c r="E213" s="188"/>
      <c r="F213" s="188"/>
      <c r="G213" s="188"/>
      <c r="H213" s="188"/>
      <c r="I213" s="188"/>
      <c r="J213" s="188"/>
      <c r="K213" s="188"/>
      <c r="L213" s="216"/>
      <c r="M213" s="188"/>
      <c r="N213" s="158"/>
      <c r="O213" s="158"/>
      <c r="P213" s="158"/>
      <c r="Q213" s="158"/>
      <c r="R213" s="158"/>
      <c r="S213" s="158"/>
      <c r="T213" s="158"/>
      <c r="U213" s="158"/>
      <c r="V213" s="158"/>
      <c r="W213" s="158"/>
      <c r="X213" s="158"/>
      <c r="Y213" s="158"/>
      <c r="Z213" s="158"/>
      <c r="AA213" s="158"/>
      <c r="AB213" s="158"/>
      <c r="AC213" s="158"/>
    </row>
    <row r="214" spans="2:29" ht="20.149999999999999" customHeight="1">
      <c r="B214" s="188"/>
      <c r="C214" s="188"/>
      <c r="D214" s="188"/>
      <c r="E214" s="188"/>
      <c r="F214" s="188"/>
      <c r="G214" s="188"/>
      <c r="H214" s="188"/>
      <c r="I214" s="188"/>
      <c r="J214" s="188"/>
      <c r="K214" s="188"/>
      <c r="L214" s="216"/>
      <c r="M214" s="188"/>
      <c r="N214" s="158"/>
      <c r="O214" s="158"/>
      <c r="P214" s="158"/>
      <c r="Q214" s="158"/>
      <c r="R214" s="158"/>
      <c r="S214" s="158"/>
      <c r="T214" s="158"/>
      <c r="U214" s="158"/>
      <c r="V214" s="158"/>
      <c r="W214" s="158"/>
      <c r="X214" s="158"/>
      <c r="Y214" s="158"/>
      <c r="Z214" s="158"/>
      <c r="AA214" s="158"/>
      <c r="AB214" s="158"/>
      <c r="AC214" s="158"/>
    </row>
    <row r="215" spans="2:29" ht="20.149999999999999" customHeight="1">
      <c r="B215" s="188"/>
      <c r="C215" s="188"/>
      <c r="D215" s="188"/>
      <c r="E215" s="188"/>
      <c r="F215" s="188"/>
      <c r="G215" s="188"/>
      <c r="H215" s="188"/>
      <c r="I215" s="188"/>
      <c r="J215" s="188"/>
      <c r="K215" s="188"/>
      <c r="L215" s="216"/>
      <c r="M215" s="188"/>
      <c r="N215" s="158"/>
      <c r="O215" s="158"/>
      <c r="P215" s="158"/>
      <c r="Q215" s="158"/>
      <c r="R215" s="158"/>
      <c r="S215" s="158"/>
      <c r="T215" s="158"/>
      <c r="U215" s="158"/>
      <c r="V215" s="158"/>
      <c r="W215" s="158"/>
      <c r="X215" s="158"/>
      <c r="Y215" s="158"/>
      <c r="Z215" s="158"/>
      <c r="AA215" s="158"/>
      <c r="AB215" s="158"/>
      <c r="AC215" s="158"/>
    </row>
    <row r="216" spans="2:29" ht="20.149999999999999" customHeight="1">
      <c r="B216" s="188"/>
      <c r="C216" s="188"/>
      <c r="D216" s="188"/>
      <c r="E216" s="188"/>
      <c r="F216" s="188"/>
      <c r="G216" s="188"/>
      <c r="H216" s="188"/>
      <c r="I216" s="188"/>
      <c r="J216" s="188"/>
      <c r="K216" s="188"/>
      <c r="L216" s="216"/>
      <c r="M216" s="188"/>
      <c r="N216" s="158"/>
      <c r="O216" s="158"/>
      <c r="P216" s="158"/>
      <c r="Q216" s="158"/>
      <c r="R216" s="158"/>
      <c r="S216" s="158"/>
      <c r="T216" s="158"/>
      <c r="U216" s="158"/>
      <c r="V216" s="158"/>
      <c r="W216" s="158"/>
      <c r="X216" s="158"/>
      <c r="Y216" s="158"/>
      <c r="Z216" s="158"/>
      <c r="AA216" s="158"/>
      <c r="AB216" s="158"/>
      <c r="AC216" s="158"/>
    </row>
    <row r="217" spans="2:29" ht="20.149999999999999" customHeight="1">
      <c r="B217" s="188"/>
      <c r="C217" s="188"/>
      <c r="D217" s="188"/>
      <c r="E217" s="188"/>
      <c r="F217" s="188"/>
      <c r="G217" s="188"/>
      <c r="H217" s="188"/>
      <c r="I217" s="188"/>
      <c r="J217" s="188"/>
      <c r="K217" s="188"/>
      <c r="L217" s="216"/>
      <c r="M217" s="188"/>
      <c r="N217" s="158"/>
      <c r="O217" s="158"/>
      <c r="P217" s="158"/>
      <c r="Q217" s="158"/>
      <c r="R217" s="158"/>
      <c r="S217" s="158"/>
      <c r="T217" s="158"/>
      <c r="U217" s="158"/>
      <c r="V217" s="158"/>
      <c r="W217" s="158"/>
      <c r="X217" s="158"/>
      <c r="Y217" s="158"/>
      <c r="Z217" s="158"/>
      <c r="AA217" s="158"/>
      <c r="AB217" s="158"/>
      <c r="AC217" s="158"/>
    </row>
    <row r="218" spans="2:29" ht="20.149999999999999" customHeight="1">
      <c r="B218" s="188"/>
      <c r="C218" s="188"/>
      <c r="D218" s="188"/>
      <c r="E218" s="188"/>
      <c r="F218" s="188"/>
      <c r="G218" s="188"/>
      <c r="H218" s="188"/>
      <c r="I218" s="188"/>
      <c r="J218" s="188"/>
      <c r="K218" s="188"/>
      <c r="L218" s="216"/>
      <c r="M218" s="188"/>
      <c r="N218" s="158"/>
      <c r="O218" s="158"/>
      <c r="P218" s="158"/>
      <c r="Q218" s="158"/>
      <c r="R218" s="158"/>
      <c r="S218" s="158"/>
      <c r="T218" s="158"/>
      <c r="U218" s="158"/>
      <c r="V218" s="158"/>
      <c r="W218" s="158"/>
      <c r="X218" s="158"/>
      <c r="Y218" s="158"/>
      <c r="Z218" s="158"/>
      <c r="AA218" s="158"/>
      <c r="AB218" s="158"/>
      <c r="AC218" s="158"/>
    </row>
    <row r="219" spans="2:29" ht="20.149999999999999" customHeight="1">
      <c r="B219" s="188"/>
      <c r="C219" s="188"/>
      <c r="D219" s="188"/>
      <c r="E219" s="188"/>
      <c r="F219" s="188"/>
      <c r="G219" s="188"/>
      <c r="H219" s="188"/>
      <c r="I219" s="188"/>
      <c r="J219" s="188"/>
      <c r="K219" s="188"/>
      <c r="L219" s="216"/>
      <c r="M219" s="188"/>
      <c r="N219" s="158"/>
      <c r="O219" s="158"/>
      <c r="P219" s="158"/>
      <c r="Q219" s="158"/>
      <c r="R219" s="158"/>
      <c r="S219" s="158"/>
      <c r="T219" s="158"/>
      <c r="U219" s="158"/>
      <c r="V219" s="158"/>
      <c r="W219" s="158"/>
      <c r="X219" s="158"/>
      <c r="Y219" s="158"/>
      <c r="Z219" s="158"/>
      <c r="AA219" s="158"/>
      <c r="AB219" s="158"/>
      <c r="AC219" s="158"/>
    </row>
    <row r="220" spans="2:29" ht="20.149999999999999" customHeight="1">
      <c r="B220" s="188"/>
      <c r="C220" s="188"/>
      <c r="D220" s="188"/>
      <c r="E220" s="188"/>
      <c r="F220" s="188"/>
      <c r="G220" s="188"/>
      <c r="H220" s="188"/>
      <c r="I220" s="188"/>
      <c r="J220" s="188"/>
      <c r="K220" s="188"/>
      <c r="L220" s="216"/>
      <c r="M220" s="188"/>
      <c r="N220" s="158"/>
      <c r="O220" s="158"/>
      <c r="P220" s="158"/>
      <c r="Q220" s="158"/>
      <c r="R220" s="158"/>
      <c r="S220" s="158"/>
      <c r="T220" s="158"/>
      <c r="U220" s="158"/>
      <c r="V220" s="158"/>
      <c r="W220" s="158"/>
      <c r="X220" s="158"/>
      <c r="Y220" s="158"/>
      <c r="Z220" s="158"/>
      <c r="AA220" s="158"/>
      <c r="AB220" s="158"/>
      <c r="AC220" s="158"/>
    </row>
    <row r="221" spans="2:29" ht="20.149999999999999" customHeight="1">
      <c r="B221" s="188"/>
      <c r="C221" s="188"/>
      <c r="D221" s="188"/>
      <c r="E221" s="188"/>
      <c r="F221" s="188"/>
      <c r="G221" s="188"/>
      <c r="H221" s="188"/>
      <c r="I221" s="188"/>
      <c r="J221" s="188"/>
      <c r="K221" s="188"/>
      <c r="L221" s="216"/>
      <c r="M221" s="188"/>
      <c r="N221" s="158"/>
      <c r="O221" s="158"/>
      <c r="P221" s="158"/>
      <c r="Q221" s="158"/>
      <c r="R221" s="158"/>
      <c r="S221" s="158"/>
      <c r="T221" s="158"/>
      <c r="U221" s="158"/>
      <c r="V221" s="158"/>
      <c r="W221" s="158"/>
      <c r="X221" s="158"/>
      <c r="Y221" s="158"/>
      <c r="Z221" s="158"/>
      <c r="AA221" s="158"/>
      <c r="AB221" s="158"/>
      <c r="AC221" s="158"/>
    </row>
    <row r="222" spans="2:29" ht="20.149999999999999" customHeight="1">
      <c r="B222" s="188"/>
      <c r="C222" s="188"/>
      <c r="D222" s="188"/>
      <c r="E222" s="188"/>
      <c r="F222" s="188"/>
      <c r="G222" s="188"/>
      <c r="H222" s="188"/>
      <c r="I222" s="188"/>
      <c r="J222" s="188"/>
      <c r="K222" s="188"/>
      <c r="L222" s="216"/>
      <c r="M222" s="188"/>
      <c r="N222" s="158"/>
      <c r="O222" s="158"/>
      <c r="P222" s="158"/>
      <c r="Q222" s="158"/>
      <c r="R222" s="158"/>
      <c r="S222" s="158"/>
      <c r="T222" s="158"/>
      <c r="U222" s="158"/>
      <c r="V222" s="158"/>
      <c r="W222" s="158"/>
      <c r="X222" s="158"/>
      <c r="Y222" s="158"/>
      <c r="Z222" s="158"/>
      <c r="AA222" s="158"/>
      <c r="AB222" s="158"/>
      <c r="AC222" s="158"/>
    </row>
    <row r="223" spans="2:29" ht="20.149999999999999" customHeight="1">
      <c r="B223" s="188"/>
      <c r="C223" s="188"/>
      <c r="D223" s="188"/>
      <c r="E223" s="188"/>
      <c r="F223" s="188"/>
      <c r="G223" s="188"/>
      <c r="H223" s="188"/>
      <c r="I223" s="188"/>
      <c r="J223" s="188"/>
      <c r="K223" s="188"/>
      <c r="L223" s="216"/>
      <c r="M223" s="188"/>
      <c r="N223" s="158"/>
      <c r="O223" s="158"/>
      <c r="P223" s="158"/>
      <c r="Q223" s="158"/>
      <c r="R223" s="158"/>
      <c r="S223" s="158"/>
      <c r="T223" s="158"/>
      <c r="U223" s="158"/>
      <c r="V223" s="158"/>
      <c r="W223" s="158"/>
      <c r="X223" s="158"/>
      <c r="Y223" s="158"/>
      <c r="Z223" s="158"/>
      <c r="AA223" s="158"/>
      <c r="AB223" s="158"/>
      <c r="AC223" s="158"/>
    </row>
    <row r="224" spans="2:29" ht="20.149999999999999" customHeight="1">
      <c r="B224" s="188"/>
      <c r="C224" s="188"/>
      <c r="D224" s="188"/>
      <c r="E224" s="188"/>
      <c r="F224" s="188"/>
      <c r="G224" s="188"/>
      <c r="H224" s="188"/>
      <c r="I224" s="188"/>
      <c r="J224" s="188"/>
      <c r="K224" s="188"/>
      <c r="L224" s="216"/>
      <c r="M224" s="188"/>
      <c r="N224" s="158"/>
      <c r="O224" s="158"/>
      <c r="P224" s="158"/>
      <c r="Q224" s="158"/>
      <c r="R224" s="158"/>
      <c r="S224" s="158"/>
      <c r="T224" s="158"/>
      <c r="U224" s="158"/>
      <c r="V224" s="158"/>
      <c r="W224" s="158"/>
      <c r="X224" s="158"/>
      <c r="Y224" s="158"/>
      <c r="Z224" s="158"/>
      <c r="AA224" s="158"/>
      <c r="AB224" s="158"/>
      <c r="AC224" s="158"/>
    </row>
    <row r="225" spans="2:29" ht="20.149999999999999" customHeight="1">
      <c r="B225" s="188"/>
      <c r="C225" s="188"/>
      <c r="D225" s="188"/>
      <c r="E225" s="188"/>
      <c r="F225" s="188"/>
      <c r="G225" s="188"/>
      <c r="H225" s="188"/>
      <c r="I225" s="188"/>
      <c r="J225" s="188"/>
      <c r="K225" s="188"/>
      <c r="L225" s="216"/>
      <c r="M225" s="188"/>
      <c r="N225" s="158"/>
      <c r="O225" s="158"/>
      <c r="P225" s="158"/>
      <c r="Q225" s="158"/>
      <c r="R225" s="158"/>
      <c r="S225" s="158"/>
      <c r="T225" s="158"/>
      <c r="U225" s="158"/>
      <c r="V225" s="158"/>
      <c r="W225" s="158"/>
      <c r="X225" s="158"/>
      <c r="Y225" s="158"/>
      <c r="Z225" s="158"/>
      <c r="AA225" s="158"/>
      <c r="AB225" s="158"/>
      <c r="AC225" s="158"/>
    </row>
    <row r="226" spans="2:29" ht="20.149999999999999" customHeight="1">
      <c r="B226" s="188"/>
      <c r="C226" s="188"/>
      <c r="D226" s="188"/>
      <c r="E226" s="188"/>
      <c r="F226" s="188"/>
      <c r="G226" s="188"/>
      <c r="H226" s="188"/>
      <c r="I226" s="188"/>
      <c r="J226" s="188"/>
      <c r="K226" s="188"/>
      <c r="L226" s="216"/>
      <c r="M226" s="188"/>
      <c r="N226" s="158"/>
      <c r="O226" s="158"/>
      <c r="P226" s="158"/>
      <c r="Q226" s="158"/>
      <c r="R226" s="158"/>
      <c r="S226" s="158"/>
      <c r="T226" s="158"/>
      <c r="U226" s="158"/>
      <c r="V226" s="158"/>
      <c r="W226" s="158"/>
      <c r="X226" s="158"/>
      <c r="Y226" s="158"/>
      <c r="Z226" s="158"/>
      <c r="AA226" s="158"/>
      <c r="AB226" s="158"/>
      <c r="AC226" s="158"/>
    </row>
    <row r="227" spans="2:29" ht="20.149999999999999" customHeight="1">
      <c r="B227" s="188"/>
      <c r="C227" s="188"/>
      <c r="D227" s="188"/>
      <c r="E227" s="188"/>
      <c r="F227" s="188"/>
      <c r="G227" s="188"/>
      <c r="H227" s="188"/>
      <c r="I227" s="188"/>
      <c r="J227" s="188"/>
      <c r="K227" s="188"/>
      <c r="L227" s="216"/>
      <c r="M227" s="188"/>
      <c r="N227" s="158"/>
      <c r="O227" s="158"/>
      <c r="P227" s="158"/>
      <c r="Q227" s="158"/>
      <c r="R227" s="158"/>
      <c r="S227" s="158"/>
      <c r="T227" s="158"/>
      <c r="U227" s="158"/>
      <c r="V227" s="158"/>
      <c r="W227" s="158"/>
      <c r="X227" s="158"/>
      <c r="Y227" s="158"/>
      <c r="Z227" s="158"/>
      <c r="AA227" s="158"/>
      <c r="AB227" s="158"/>
      <c r="AC227" s="158"/>
    </row>
    <row r="228" spans="2:29" ht="20.149999999999999" customHeight="1">
      <c r="B228" s="188"/>
      <c r="C228" s="188"/>
      <c r="D228" s="188"/>
      <c r="E228" s="188"/>
      <c r="F228" s="188"/>
      <c r="G228" s="188"/>
      <c r="H228" s="188"/>
      <c r="I228" s="188"/>
      <c r="J228" s="188"/>
      <c r="K228" s="188"/>
      <c r="L228" s="216"/>
      <c r="M228" s="188"/>
      <c r="N228" s="158"/>
      <c r="O228" s="158"/>
      <c r="P228" s="158"/>
      <c r="Q228" s="158"/>
      <c r="R228" s="158"/>
      <c r="S228" s="158"/>
      <c r="T228" s="158"/>
      <c r="U228" s="158"/>
      <c r="V228" s="158"/>
      <c r="W228" s="158"/>
      <c r="X228" s="158"/>
      <c r="Y228" s="158"/>
      <c r="Z228" s="158"/>
      <c r="AA228" s="158"/>
      <c r="AB228" s="158"/>
      <c r="AC228" s="158"/>
    </row>
    <row r="229" spans="2:29" ht="20.149999999999999" customHeight="1">
      <c r="B229" s="188"/>
      <c r="C229" s="188"/>
      <c r="D229" s="188"/>
      <c r="E229" s="188"/>
      <c r="F229" s="188"/>
      <c r="G229" s="188"/>
      <c r="H229" s="188"/>
      <c r="I229" s="188"/>
      <c r="J229" s="188"/>
      <c r="K229" s="188"/>
      <c r="L229" s="216"/>
      <c r="M229" s="188"/>
      <c r="N229" s="158"/>
      <c r="O229" s="158"/>
      <c r="P229" s="158"/>
      <c r="Q229" s="158"/>
      <c r="R229" s="158"/>
      <c r="S229" s="158"/>
      <c r="T229" s="158"/>
      <c r="U229" s="158"/>
      <c r="V229" s="158"/>
      <c r="W229" s="158"/>
      <c r="X229" s="158"/>
      <c r="Y229" s="158"/>
      <c r="Z229" s="158"/>
      <c r="AA229" s="158"/>
      <c r="AB229" s="158"/>
      <c r="AC229" s="158"/>
    </row>
    <row r="230" spans="2:29" ht="20.149999999999999" customHeight="1">
      <c r="B230" s="188"/>
      <c r="C230" s="188"/>
      <c r="D230" s="188"/>
      <c r="E230" s="188"/>
      <c r="F230" s="188"/>
      <c r="G230" s="188"/>
      <c r="H230" s="188"/>
      <c r="I230" s="188"/>
      <c r="J230" s="188"/>
      <c r="K230" s="188"/>
      <c r="L230" s="216"/>
      <c r="M230" s="188"/>
      <c r="N230" s="158"/>
      <c r="O230" s="158"/>
      <c r="P230" s="158"/>
      <c r="Q230" s="158"/>
      <c r="R230" s="158"/>
      <c r="S230" s="158"/>
      <c r="T230" s="158"/>
      <c r="U230" s="158"/>
      <c r="V230" s="158"/>
      <c r="W230" s="158"/>
      <c r="X230" s="158"/>
      <c r="Y230" s="158"/>
      <c r="Z230" s="158"/>
      <c r="AA230" s="158"/>
      <c r="AB230" s="158"/>
      <c r="AC230" s="158"/>
    </row>
    <row r="231" spans="2:29" ht="20.149999999999999" customHeight="1">
      <c r="B231" s="188"/>
      <c r="C231" s="188"/>
      <c r="D231" s="188"/>
      <c r="E231" s="188"/>
      <c r="F231" s="188"/>
      <c r="G231" s="188"/>
      <c r="H231" s="188"/>
      <c r="I231" s="188"/>
      <c r="J231" s="188"/>
      <c r="K231" s="188"/>
      <c r="L231" s="216"/>
      <c r="M231" s="188"/>
      <c r="N231" s="158"/>
      <c r="O231" s="158"/>
      <c r="P231" s="158"/>
      <c r="Q231" s="158"/>
      <c r="R231" s="158"/>
      <c r="S231" s="158"/>
      <c r="T231" s="158"/>
      <c r="U231" s="158"/>
      <c r="V231" s="158"/>
      <c r="W231" s="158"/>
      <c r="X231" s="158"/>
      <c r="Y231" s="158"/>
      <c r="Z231" s="158"/>
      <c r="AA231" s="158"/>
      <c r="AB231" s="158"/>
      <c r="AC231" s="158"/>
    </row>
    <row r="232" spans="2:29" ht="20.149999999999999" customHeight="1">
      <c r="B232" s="188"/>
      <c r="C232" s="188"/>
      <c r="D232" s="188"/>
      <c r="E232" s="188"/>
      <c r="F232" s="188"/>
      <c r="G232" s="188"/>
      <c r="H232" s="188"/>
      <c r="I232" s="188"/>
      <c r="J232" s="188"/>
      <c r="K232" s="188"/>
      <c r="L232" s="216"/>
      <c r="M232" s="188"/>
      <c r="N232" s="158"/>
      <c r="O232" s="158"/>
      <c r="P232" s="158"/>
      <c r="Q232" s="158"/>
      <c r="R232" s="158"/>
      <c r="S232" s="158"/>
      <c r="T232" s="158"/>
      <c r="U232" s="158"/>
      <c r="V232" s="158"/>
      <c r="W232" s="158"/>
      <c r="X232" s="158"/>
      <c r="Y232" s="158"/>
      <c r="Z232" s="158"/>
      <c r="AA232" s="158"/>
      <c r="AB232" s="158"/>
      <c r="AC232" s="158"/>
    </row>
    <row r="233" spans="2:29" ht="20.149999999999999" customHeight="1">
      <c r="B233" s="188"/>
      <c r="C233" s="188"/>
      <c r="D233" s="188"/>
      <c r="E233" s="188"/>
      <c r="F233" s="188"/>
      <c r="G233" s="188"/>
      <c r="H233" s="188"/>
      <c r="I233" s="188"/>
      <c r="J233" s="188"/>
      <c r="K233" s="188"/>
      <c r="L233" s="216"/>
      <c r="M233" s="188"/>
      <c r="N233" s="158"/>
      <c r="O233" s="158"/>
      <c r="P233" s="158"/>
      <c r="Q233" s="158"/>
      <c r="R233" s="158"/>
      <c r="S233" s="158"/>
      <c r="T233" s="158"/>
      <c r="U233" s="158"/>
      <c r="V233" s="158"/>
      <c r="W233" s="158"/>
      <c r="X233" s="158"/>
      <c r="Y233" s="158"/>
      <c r="Z233" s="158"/>
      <c r="AA233" s="158"/>
      <c r="AB233" s="158"/>
      <c r="AC233" s="158"/>
    </row>
    <row r="234" spans="2:29" ht="20.149999999999999" customHeight="1">
      <c r="B234" s="188"/>
      <c r="C234" s="188"/>
      <c r="D234" s="188"/>
      <c r="E234" s="188"/>
      <c r="F234" s="188"/>
      <c r="G234" s="188"/>
      <c r="H234" s="188"/>
      <c r="I234" s="188"/>
      <c r="J234" s="188"/>
      <c r="K234" s="188"/>
      <c r="L234" s="216"/>
      <c r="M234" s="188"/>
      <c r="N234" s="158"/>
      <c r="O234" s="158"/>
      <c r="P234" s="158"/>
      <c r="Q234" s="158"/>
      <c r="R234" s="158"/>
      <c r="S234" s="158"/>
      <c r="T234" s="158"/>
      <c r="U234" s="158"/>
      <c r="V234" s="158"/>
      <c r="W234" s="158"/>
      <c r="X234" s="158"/>
      <c r="Y234" s="158"/>
      <c r="Z234" s="158"/>
      <c r="AA234" s="158"/>
      <c r="AB234" s="158"/>
      <c r="AC234" s="158"/>
    </row>
    <row r="235" spans="2:29" ht="20.149999999999999" customHeight="1">
      <c r="B235" s="188"/>
      <c r="C235" s="188"/>
      <c r="D235" s="188"/>
      <c r="E235" s="188"/>
      <c r="F235" s="188"/>
      <c r="G235" s="188"/>
      <c r="H235" s="188"/>
      <c r="I235" s="188"/>
      <c r="J235" s="188"/>
      <c r="K235" s="188"/>
      <c r="L235" s="216"/>
      <c r="M235" s="188"/>
      <c r="N235" s="158"/>
      <c r="O235" s="158"/>
      <c r="P235" s="158"/>
      <c r="Q235" s="158"/>
      <c r="R235" s="158"/>
      <c r="S235" s="158"/>
      <c r="T235" s="158"/>
      <c r="U235" s="158"/>
      <c r="V235" s="158"/>
      <c r="W235" s="158"/>
      <c r="X235" s="158"/>
      <c r="Y235" s="158"/>
      <c r="Z235" s="158"/>
      <c r="AA235" s="158"/>
      <c r="AB235" s="158"/>
      <c r="AC235" s="158"/>
    </row>
    <row r="236" spans="2:29" ht="20.149999999999999" customHeight="1">
      <c r="B236" s="158"/>
      <c r="C236" s="158"/>
      <c r="D236" s="158"/>
      <c r="E236" s="158"/>
      <c r="F236" s="158"/>
      <c r="G236" s="158"/>
      <c r="H236" s="158"/>
      <c r="I236" s="158"/>
      <c r="J236" s="158"/>
      <c r="K236" s="158"/>
      <c r="L236" s="136"/>
      <c r="M236" s="158"/>
      <c r="N236" s="158"/>
      <c r="O236" s="158"/>
      <c r="P236" s="158"/>
      <c r="Q236" s="158"/>
      <c r="R236" s="158"/>
      <c r="S236" s="158"/>
      <c r="T236" s="158"/>
      <c r="U236" s="158"/>
      <c r="V236" s="158"/>
      <c r="W236" s="158"/>
      <c r="X236" s="158"/>
      <c r="Y236" s="158"/>
      <c r="Z236" s="158"/>
      <c r="AA236" s="158"/>
      <c r="AB236" s="158"/>
      <c r="AC236" s="158"/>
    </row>
    <row r="237" spans="2:29" ht="20.149999999999999" customHeight="1">
      <c r="B237" s="158"/>
      <c r="C237" s="158"/>
      <c r="D237" s="158"/>
      <c r="E237" s="158"/>
      <c r="F237" s="158"/>
      <c r="G237" s="158"/>
      <c r="H237" s="158"/>
      <c r="I237" s="158"/>
      <c r="J237" s="158"/>
      <c r="K237" s="158"/>
      <c r="L237" s="136"/>
      <c r="M237" s="158"/>
      <c r="N237" s="158"/>
      <c r="O237" s="158"/>
      <c r="P237" s="158"/>
      <c r="Q237" s="158"/>
      <c r="R237" s="158"/>
      <c r="S237" s="158"/>
      <c r="T237" s="158"/>
      <c r="U237" s="158"/>
      <c r="V237" s="158"/>
      <c r="W237" s="158"/>
      <c r="X237" s="158"/>
      <c r="Y237" s="158"/>
      <c r="Z237" s="158"/>
      <c r="AA237" s="158"/>
      <c r="AB237" s="158"/>
      <c r="AC237" s="158"/>
    </row>
    <row r="238" spans="2:29" ht="20.149999999999999" customHeight="1">
      <c r="B238" s="158"/>
      <c r="C238" s="158"/>
      <c r="D238" s="158"/>
      <c r="E238" s="158"/>
      <c r="F238" s="158"/>
      <c r="G238" s="158"/>
      <c r="H238" s="158"/>
      <c r="I238" s="158"/>
      <c r="J238" s="158"/>
      <c r="K238" s="158"/>
      <c r="L238" s="136"/>
      <c r="M238" s="158"/>
      <c r="N238" s="158"/>
      <c r="O238" s="158"/>
      <c r="P238" s="158"/>
      <c r="Q238" s="158"/>
      <c r="R238" s="158"/>
      <c r="S238" s="158"/>
      <c r="T238" s="158"/>
      <c r="U238" s="158"/>
      <c r="V238" s="158"/>
      <c r="W238" s="158"/>
      <c r="X238" s="158"/>
      <c r="Y238" s="158"/>
      <c r="Z238" s="158"/>
      <c r="AA238" s="158"/>
      <c r="AB238" s="158"/>
      <c r="AC238" s="158"/>
    </row>
    <row r="239" spans="2:29" ht="20.149999999999999" customHeight="1">
      <c r="B239" s="158"/>
      <c r="C239" s="158"/>
      <c r="D239" s="158"/>
      <c r="E239" s="158"/>
      <c r="F239" s="158"/>
      <c r="G239" s="158"/>
      <c r="H239" s="158"/>
      <c r="I239" s="158"/>
      <c r="J239" s="158"/>
      <c r="K239" s="158"/>
      <c r="L239" s="136"/>
      <c r="M239" s="158"/>
      <c r="N239" s="158"/>
      <c r="O239" s="158"/>
      <c r="P239" s="158"/>
      <c r="Q239" s="158"/>
      <c r="R239" s="158"/>
      <c r="S239" s="158"/>
      <c r="T239" s="158"/>
      <c r="U239" s="158"/>
      <c r="V239" s="158"/>
      <c r="W239" s="158"/>
      <c r="X239" s="158"/>
      <c r="Y239" s="158"/>
      <c r="Z239" s="158"/>
      <c r="AA239" s="158"/>
      <c r="AB239" s="158"/>
      <c r="AC239" s="158"/>
    </row>
    <row r="240" spans="2:29" ht="20.149999999999999" customHeight="1">
      <c r="B240" s="158"/>
      <c r="C240" s="158"/>
      <c r="D240" s="158"/>
      <c r="E240" s="158"/>
      <c r="F240" s="158"/>
      <c r="G240" s="158"/>
      <c r="H240" s="158"/>
      <c r="I240" s="158"/>
      <c r="J240" s="158"/>
      <c r="K240" s="158"/>
      <c r="L240" s="136"/>
      <c r="M240" s="158"/>
      <c r="N240" s="158"/>
      <c r="O240" s="158"/>
      <c r="P240" s="158"/>
      <c r="Q240" s="158"/>
      <c r="R240" s="158"/>
      <c r="S240" s="158"/>
      <c r="T240" s="158"/>
      <c r="U240" s="158"/>
      <c r="V240" s="158"/>
      <c r="W240" s="158"/>
      <c r="X240" s="158"/>
      <c r="Y240" s="158"/>
      <c r="Z240" s="158"/>
      <c r="AA240" s="158"/>
      <c r="AB240" s="158"/>
      <c r="AC240" s="158"/>
    </row>
    <row r="241" spans="2:29" ht="20.149999999999999" customHeight="1">
      <c r="B241" s="158"/>
      <c r="C241" s="158"/>
      <c r="D241" s="158"/>
      <c r="E241" s="158"/>
      <c r="F241" s="158"/>
      <c r="G241" s="158"/>
      <c r="H241" s="158"/>
      <c r="I241" s="158"/>
      <c r="J241" s="158"/>
      <c r="K241" s="158"/>
      <c r="L241" s="136"/>
      <c r="M241" s="158"/>
      <c r="N241" s="158"/>
      <c r="O241" s="158"/>
      <c r="P241" s="158"/>
      <c r="Q241" s="158"/>
      <c r="R241" s="158"/>
      <c r="S241" s="158"/>
      <c r="T241" s="158"/>
      <c r="U241" s="158"/>
      <c r="V241" s="158"/>
      <c r="W241" s="158"/>
      <c r="X241" s="158"/>
      <c r="Y241" s="158"/>
      <c r="Z241" s="158"/>
      <c r="AA241" s="158"/>
      <c r="AB241" s="158"/>
      <c r="AC241" s="158"/>
    </row>
    <row r="242" spans="2:29" ht="20.149999999999999" customHeight="1">
      <c r="B242" s="158"/>
      <c r="C242" s="158"/>
      <c r="D242" s="158"/>
      <c r="E242" s="158"/>
      <c r="F242" s="158"/>
      <c r="G242" s="158"/>
      <c r="H242" s="158"/>
      <c r="I242" s="158"/>
      <c r="J242" s="158"/>
      <c r="K242" s="158"/>
      <c r="L242" s="136"/>
      <c r="M242" s="158"/>
      <c r="N242" s="158"/>
      <c r="O242" s="158"/>
      <c r="P242" s="158"/>
      <c r="Q242" s="158"/>
      <c r="R242" s="158"/>
      <c r="S242" s="158"/>
      <c r="T242" s="158"/>
      <c r="U242" s="158"/>
      <c r="V242" s="158"/>
      <c r="W242" s="158"/>
      <c r="X242" s="158"/>
      <c r="Y242" s="158"/>
      <c r="Z242" s="158"/>
      <c r="AA242" s="158"/>
      <c r="AB242" s="158"/>
      <c r="AC242" s="158"/>
    </row>
    <row r="243" spans="2:29" ht="20.149999999999999" customHeight="1">
      <c r="B243" s="158"/>
      <c r="C243" s="158"/>
      <c r="D243" s="158"/>
      <c r="E243" s="158"/>
      <c r="F243" s="158"/>
      <c r="G243" s="158"/>
      <c r="H243" s="158"/>
      <c r="I243" s="158"/>
      <c r="J243" s="158"/>
      <c r="K243" s="158"/>
      <c r="L243" s="136"/>
      <c r="M243" s="158"/>
      <c r="N243" s="158"/>
      <c r="O243" s="158"/>
      <c r="P243" s="158"/>
      <c r="Q243" s="158"/>
      <c r="R243" s="158"/>
      <c r="S243" s="158"/>
      <c r="T243" s="158"/>
      <c r="U243" s="158"/>
      <c r="V243" s="158"/>
      <c r="W243" s="158"/>
      <c r="X243" s="158"/>
      <c r="Y243" s="158"/>
      <c r="Z243" s="158"/>
      <c r="AA243" s="158"/>
      <c r="AB243" s="158"/>
      <c r="AC243" s="158"/>
    </row>
    <row r="244" spans="2:29" ht="20.149999999999999" customHeight="1">
      <c r="B244" s="158"/>
      <c r="C244" s="158"/>
      <c r="D244" s="158"/>
      <c r="E244" s="158"/>
      <c r="F244" s="158"/>
      <c r="G244" s="158"/>
      <c r="H244" s="158"/>
      <c r="I244" s="158"/>
      <c r="J244" s="158"/>
      <c r="K244" s="158"/>
      <c r="L244" s="136"/>
      <c r="M244" s="158"/>
      <c r="N244" s="158"/>
      <c r="O244" s="158"/>
      <c r="P244" s="158"/>
      <c r="Q244" s="158"/>
      <c r="R244" s="158"/>
      <c r="S244" s="158"/>
      <c r="T244" s="158"/>
      <c r="U244" s="158"/>
      <c r="V244" s="158"/>
      <c r="W244" s="158"/>
      <c r="X244" s="158"/>
      <c r="Y244" s="158"/>
      <c r="Z244" s="158"/>
      <c r="AA244" s="158"/>
      <c r="AB244" s="158"/>
      <c r="AC244" s="158"/>
    </row>
    <row r="245" spans="2:29" ht="20.149999999999999" customHeight="1">
      <c r="B245" s="158"/>
      <c r="C245" s="158"/>
      <c r="D245" s="158"/>
      <c r="E245" s="158"/>
      <c r="F245" s="158"/>
      <c r="G245" s="158"/>
      <c r="H245" s="158"/>
      <c r="I245" s="158"/>
      <c r="J245" s="158"/>
      <c r="K245" s="158"/>
      <c r="L245" s="136"/>
      <c r="M245" s="158"/>
      <c r="N245" s="158"/>
      <c r="O245" s="158"/>
      <c r="P245" s="158"/>
      <c r="Q245" s="158"/>
      <c r="R245" s="158"/>
      <c r="S245" s="158"/>
      <c r="T245" s="158"/>
      <c r="U245" s="158"/>
      <c r="V245" s="158"/>
      <c r="W245" s="158"/>
      <c r="X245" s="158"/>
      <c r="Y245" s="158"/>
      <c r="Z245" s="158"/>
      <c r="AA245" s="158"/>
      <c r="AB245" s="158"/>
      <c r="AC245" s="158"/>
    </row>
    <row r="246" spans="2:29" ht="20.149999999999999" customHeight="1">
      <c r="B246" s="158"/>
      <c r="C246" s="158"/>
      <c r="D246" s="158"/>
      <c r="E246" s="158"/>
      <c r="F246" s="158"/>
      <c r="G246" s="158"/>
      <c r="H246" s="158"/>
      <c r="I246" s="158"/>
      <c r="J246" s="158"/>
      <c r="K246" s="158"/>
      <c r="L246" s="136"/>
      <c r="M246" s="158"/>
      <c r="N246" s="158"/>
      <c r="O246" s="158"/>
      <c r="P246" s="158"/>
      <c r="Q246" s="158"/>
      <c r="R246" s="158"/>
      <c r="S246" s="158"/>
      <c r="T246" s="158"/>
      <c r="U246" s="158"/>
      <c r="V246" s="158"/>
      <c r="W246" s="158"/>
      <c r="X246" s="158"/>
      <c r="Y246" s="158"/>
      <c r="Z246" s="158"/>
      <c r="AA246" s="158"/>
      <c r="AB246" s="158"/>
      <c r="AC246" s="158"/>
    </row>
    <row r="247" spans="2:29" ht="20.149999999999999" customHeight="1">
      <c r="B247" s="158"/>
      <c r="C247" s="158"/>
      <c r="D247" s="158"/>
      <c r="E247" s="158"/>
      <c r="F247" s="158"/>
      <c r="G247" s="158"/>
      <c r="H247" s="158"/>
      <c r="I247" s="158"/>
      <c r="J247" s="158"/>
      <c r="K247" s="158"/>
      <c r="L247" s="136"/>
      <c r="M247" s="158"/>
      <c r="N247" s="158"/>
      <c r="O247" s="158"/>
      <c r="P247" s="158"/>
      <c r="Q247" s="158"/>
      <c r="R247" s="158"/>
      <c r="S247" s="158"/>
      <c r="T247" s="158"/>
      <c r="U247" s="158"/>
      <c r="V247" s="158"/>
      <c r="W247" s="158"/>
      <c r="X247" s="158"/>
      <c r="Y247" s="158"/>
      <c r="Z247" s="158"/>
      <c r="AA247" s="158"/>
      <c r="AB247" s="158"/>
      <c r="AC247" s="158"/>
    </row>
    <row r="248" spans="2:29" ht="20.149999999999999" customHeight="1">
      <c r="B248" s="158"/>
      <c r="C248" s="158"/>
      <c r="D248" s="158"/>
      <c r="E248" s="158"/>
      <c r="F248" s="158"/>
      <c r="G248" s="158"/>
      <c r="H248" s="158"/>
      <c r="I248" s="158"/>
      <c r="J248" s="158"/>
      <c r="K248" s="158"/>
      <c r="L248" s="136"/>
      <c r="M248" s="158"/>
      <c r="N248" s="158"/>
      <c r="O248" s="158"/>
      <c r="P248" s="158"/>
      <c r="Q248" s="158"/>
      <c r="R248" s="158"/>
      <c r="S248" s="158"/>
      <c r="T248" s="158"/>
      <c r="U248" s="158"/>
      <c r="V248" s="158"/>
      <c r="W248" s="158"/>
      <c r="X248" s="158"/>
      <c r="Y248" s="158"/>
      <c r="Z248" s="158"/>
      <c r="AA248" s="158"/>
      <c r="AB248" s="158"/>
      <c r="AC248" s="158"/>
    </row>
    <row r="249" spans="2:29" ht="20.149999999999999" customHeight="1">
      <c r="B249" s="158"/>
      <c r="C249" s="158"/>
      <c r="D249" s="158"/>
      <c r="E249" s="158"/>
      <c r="F249" s="158"/>
      <c r="G249" s="158"/>
      <c r="H249" s="158"/>
      <c r="I249" s="158"/>
      <c r="J249" s="158"/>
      <c r="K249" s="158"/>
      <c r="L249" s="136"/>
      <c r="M249" s="158"/>
      <c r="N249" s="158"/>
      <c r="O249" s="158"/>
      <c r="P249" s="158"/>
      <c r="Q249" s="158"/>
      <c r="R249" s="158"/>
      <c r="S249" s="158"/>
      <c r="T249" s="158"/>
      <c r="U249" s="158"/>
      <c r="V249" s="158"/>
      <c r="W249" s="158"/>
      <c r="X249" s="158"/>
      <c r="Y249" s="158"/>
      <c r="Z249" s="158"/>
      <c r="AA249" s="158"/>
      <c r="AB249" s="158"/>
      <c r="AC249" s="158"/>
    </row>
    <row r="250" spans="2:29" ht="20.149999999999999" customHeight="1">
      <c r="B250" s="158"/>
      <c r="C250" s="158"/>
      <c r="D250" s="158"/>
      <c r="E250" s="158"/>
      <c r="F250" s="158"/>
      <c r="G250" s="158"/>
      <c r="H250" s="158"/>
      <c r="I250" s="158"/>
      <c r="J250" s="158"/>
      <c r="K250" s="158"/>
      <c r="L250" s="136"/>
      <c r="M250" s="158"/>
      <c r="N250" s="158"/>
      <c r="O250" s="158"/>
      <c r="P250" s="158"/>
      <c r="Q250" s="158"/>
      <c r="R250" s="158"/>
      <c r="S250" s="158"/>
      <c r="T250" s="158"/>
      <c r="U250" s="158"/>
      <c r="V250" s="158"/>
      <c r="W250" s="158"/>
      <c r="X250" s="158"/>
      <c r="Y250" s="158"/>
      <c r="Z250" s="158"/>
      <c r="AA250" s="158"/>
      <c r="AB250" s="158"/>
      <c r="AC250" s="158"/>
    </row>
    <row r="251" spans="2:29" ht="20.149999999999999" customHeight="1">
      <c r="B251" s="158"/>
      <c r="C251" s="158"/>
      <c r="D251" s="158"/>
      <c r="E251" s="158"/>
      <c r="F251" s="158"/>
      <c r="G251" s="158"/>
      <c r="H251" s="158"/>
      <c r="I251" s="158"/>
      <c r="J251" s="158"/>
      <c r="K251" s="158"/>
      <c r="L251" s="136"/>
      <c r="M251" s="158"/>
      <c r="N251" s="158"/>
      <c r="O251" s="158"/>
      <c r="P251" s="158"/>
      <c r="Q251" s="158"/>
      <c r="R251" s="158"/>
      <c r="S251" s="158"/>
      <c r="T251" s="158"/>
      <c r="U251" s="158"/>
      <c r="V251" s="158"/>
      <c r="W251" s="158"/>
      <c r="X251" s="158"/>
      <c r="Y251" s="158"/>
      <c r="Z251" s="158"/>
      <c r="AA251" s="158"/>
      <c r="AB251" s="158"/>
      <c r="AC251" s="158"/>
    </row>
    <row r="252" spans="2:29" ht="20.149999999999999" customHeight="1">
      <c r="B252" s="158"/>
      <c r="C252" s="158"/>
      <c r="D252" s="158"/>
      <c r="E252" s="158"/>
      <c r="F252" s="158"/>
      <c r="G252" s="158"/>
      <c r="H252" s="158"/>
      <c r="I252" s="158"/>
      <c r="J252" s="158"/>
      <c r="K252" s="158"/>
      <c r="L252" s="136"/>
      <c r="M252" s="158"/>
      <c r="N252" s="158"/>
      <c r="O252" s="158"/>
      <c r="P252" s="158"/>
      <c r="Q252" s="158"/>
      <c r="R252" s="158"/>
      <c r="S252" s="158"/>
      <c r="T252" s="158"/>
      <c r="U252" s="158"/>
      <c r="V252" s="158"/>
      <c r="W252" s="158"/>
      <c r="X252" s="158"/>
      <c r="Y252" s="158"/>
      <c r="Z252" s="158"/>
      <c r="AA252" s="158"/>
      <c r="AB252" s="158"/>
      <c r="AC252" s="158"/>
    </row>
    <row r="253" spans="2:29" ht="20.149999999999999" customHeight="1">
      <c r="B253" s="158"/>
      <c r="C253" s="158"/>
      <c r="D253" s="158"/>
      <c r="E253" s="158"/>
      <c r="F253" s="158"/>
      <c r="G253" s="158"/>
      <c r="H253" s="158"/>
      <c r="I253" s="158"/>
      <c r="J253" s="158"/>
      <c r="K253" s="158"/>
      <c r="L253" s="136"/>
      <c r="M253" s="158"/>
      <c r="N253" s="158"/>
      <c r="O253" s="158"/>
      <c r="P253" s="158"/>
      <c r="Q253" s="158"/>
      <c r="R253" s="158"/>
      <c r="S253" s="158"/>
      <c r="T253" s="158"/>
      <c r="U253" s="158"/>
      <c r="V253" s="158"/>
      <c r="W253" s="158"/>
      <c r="X253" s="158"/>
      <c r="Y253" s="158"/>
      <c r="Z253" s="158"/>
      <c r="AA253" s="158"/>
      <c r="AB253" s="158"/>
      <c r="AC253" s="158"/>
    </row>
    <row r="254" spans="2:29" ht="20.149999999999999" customHeight="1">
      <c r="B254" s="158"/>
      <c r="C254" s="158"/>
      <c r="D254" s="158"/>
      <c r="E254" s="158"/>
      <c r="F254" s="158"/>
      <c r="G254" s="158"/>
      <c r="H254" s="158"/>
      <c r="I254" s="158"/>
      <c r="J254" s="158"/>
      <c r="K254" s="158"/>
      <c r="L254" s="136"/>
      <c r="M254" s="158"/>
      <c r="N254" s="158"/>
      <c r="O254" s="158"/>
      <c r="P254" s="158"/>
      <c r="Q254" s="158"/>
      <c r="R254" s="158"/>
      <c r="S254" s="158"/>
      <c r="T254" s="158"/>
      <c r="U254" s="158"/>
      <c r="V254" s="158"/>
      <c r="W254" s="158"/>
      <c r="X254" s="158"/>
      <c r="Y254" s="158"/>
      <c r="Z254" s="158"/>
      <c r="AA254" s="158"/>
      <c r="AB254" s="158"/>
      <c r="AC254" s="158"/>
    </row>
    <row r="255" spans="2:29" ht="20.149999999999999" customHeight="1">
      <c r="B255" s="158"/>
      <c r="C255" s="158"/>
      <c r="D255" s="158"/>
      <c r="E255" s="158"/>
      <c r="F255" s="158"/>
      <c r="G255" s="158"/>
      <c r="H255" s="158"/>
      <c r="I255" s="158"/>
      <c r="J255" s="158"/>
      <c r="K255" s="158"/>
      <c r="L255" s="136"/>
      <c r="M255" s="158"/>
      <c r="N255" s="158"/>
      <c r="O255" s="158"/>
      <c r="P255" s="158"/>
      <c r="Q255" s="158"/>
      <c r="R255" s="158"/>
      <c r="S255" s="158"/>
      <c r="T255" s="158"/>
      <c r="U255" s="158"/>
      <c r="V255" s="158"/>
      <c r="W255" s="158"/>
      <c r="X255" s="158"/>
      <c r="Y255" s="158"/>
      <c r="Z255" s="158"/>
      <c r="AA255" s="158"/>
      <c r="AB255" s="158"/>
      <c r="AC255" s="158"/>
    </row>
    <row r="256" spans="2:29" ht="20.149999999999999" customHeight="1">
      <c r="B256" s="158"/>
      <c r="C256" s="158"/>
      <c r="D256" s="158"/>
      <c r="E256" s="158"/>
      <c r="F256" s="158"/>
      <c r="G256" s="158"/>
      <c r="H256" s="158"/>
      <c r="I256" s="158"/>
      <c r="J256" s="158"/>
      <c r="K256" s="158"/>
      <c r="L256" s="136"/>
      <c r="M256" s="158"/>
      <c r="N256" s="158"/>
      <c r="O256" s="158"/>
      <c r="P256" s="158"/>
      <c r="Q256" s="158"/>
      <c r="R256" s="158"/>
      <c r="S256" s="158"/>
      <c r="T256" s="158"/>
      <c r="U256" s="158"/>
      <c r="V256" s="158"/>
      <c r="W256" s="158"/>
      <c r="X256" s="158"/>
      <c r="Y256" s="158"/>
      <c r="Z256" s="158"/>
      <c r="AA256" s="158"/>
      <c r="AB256" s="158"/>
      <c r="AC256" s="158"/>
    </row>
    <row r="257" spans="2:29" ht="20.149999999999999" customHeight="1">
      <c r="B257" s="158"/>
      <c r="C257" s="158"/>
      <c r="D257" s="158"/>
      <c r="E257" s="158"/>
      <c r="F257" s="158"/>
      <c r="G257" s="158"/>
      <c r="H257" s="158"/>
      <c r="I257" s="158"/>
      <c r="J257" s="158"/>
      <c r="K257" s="158"/>
      <c r="L257" s="136"/>
      <c r="M257" s="158"/>
      <c r="N257" s="158"/>
      <c r="O257" s="158"/>
      <c r="P257" s="158"/>
      <c r="Q257" s="158"/>
      <c r="R257" s="158"/>
      <c r="S257" s="158"/>
      <c r="T257" s="158"/>
      <c r="U257" s="158"/>
      <c r="V257" s="158"/>
      <c r="W257" s="158"/>
      <c r="X257" s="158"/>
      <c r="Y257" s="158"/>
      <c r="Z257" s="158"/>
      <c r="AA257" s="158"/>
      <c r="AB257" s="158"/>
      <c r="AC257" s="158"/>
    </row>
    <row r="258" spans="2:29" ht="20.149999999999999" customHeight="1">
      <c r="B258" s="158"/>
      <c r="C258" s="158"/>
      <c r="D258" s="158"/>
      <c r="E258" s="158"/>
      <c r="F258" s="158"/>
      <c r="G258" s="158"/>
      <c r="H258" s="158"/>
      <c r="I258" s="158"/>
      <c r="J258" s="158"/>
      <c r="K258" s="158"/>
      <c r="L258" s="136"/>
      <c r="M258" s="158"/>
      <c r="N258" s="158"/>
      <c r="O258" s="158"/>
      <c r="P258" s="158"/>
      <c r="Q258" s="158"/>
      <c r="R258" s="158"/>
      <c r="S258" s="158"/>
      <c r="T258" s="158"/>
      <c r="U258" s="158"/>
      <c r="V258" s="158"/>
      <c r="W258" s="158"/>
      <c r="X258" s="158"/>
      <c r="Y258" s="158"/>
      <c r="Z258" s="158"/>
      <c r="AA258" s="158"/>
      <c r="AB258" s="158"/>
      <c r="AC258" s="158"/>
    </row>
    <row r="259" spans="2:29" ht="20.149999999999999" customHeight="1">
      <c r="B259" s="158"/>
      <c r="C259" s="158"/>
      <c r="D259" s="158"/>
      <c r="E259" s="158"/>
      <c r="F259" s="158"/>
      <c r="G259" s="158"/>
      <c r="H259" s="158"/>
      <c r="I259" s="158"/>
      <c r="J259" s="158"/>
      <c r="K259" s="158"/>
      <c r="L259" s="136"/>
      <c r="M259" s="158"/>
      <c r="N259" s="158"/>
      <c r="O259" s="158"/>
      <c r="P259" s="158"/>
      <c r="Q259" s="158"/>
      <c r="R259" s="158"/>
      <c r="S259" s="158"/>
      <c r="T259" s="158"/>
      <c r="U259" s="158"/>
      <c r="V259" s="158"/>
      <c r="W259" s="158"/>
      <c r="X259" s="158"/>
      <c r="Y259" s="158"/>
      <c r="Z259" s="158"/>
      <c r="AA259" s="158"/>
      <c r="AB259" s="158"/>
      <c r="AC259" s="158"/>
    </row>
    <row r="260" spans="2:29" ht="20.149999999999999" customHeight="1">
      <c r="B260" s="158"/>
      <c r="C260" s="158"/>
      <c r="D260" s="158"/>
      <c r="E260" s="158"/>
      <c r="F260" s="158"/>
      <c r="G260" s="158"/>
      <c r="H260" s="158"/>
      <c r="I260" s="158"/>
      <c r="J260" s="158"/>
      <c r="K260" s="158"/>
      <c r="L260" s="136"/>
      <c r="M260" s="158"/>
      <c r="N260" s="158"/>
      <c r="O260" s="158"/>
      <c r="P260" s="158"/>
      <c r="Q260" s="158"/>
      <c r="R260" s="158"/>
      <c r="S260" s="158"/>
      <c r="T260" s="158"/>
      <c r="U260" s="158"/>
      <c r="V260" s="158"/>
      <c r="W260" s="158"/>
      <c r="X260" s="158"/>
      <c r="Y260" s="158"/>
      <c r="Z260" s="158"/>
      <c r="AA260" s="158"/>
      <c r="AB260" s="158"/>
      <c r="AC260" s="158"/>
    </row>
    <row r="261" spans="2:29" ht="20.149999999999999" customHeight="1">
      <c r="B261" s="158"/>
      <c r="C261" s="158"/>
      <c r="D261" s="158"/>
      <c r="E261" s="158"/>
      <c r="F261" s="158"/>
      <c r="G261" s="158"/>
      <c r="H261" s="158"/>
      <c r="I261" s="158"/>
      <c r="J261" s="158"/>
      <c r="K261" s="158"/>
      <c r="L261" s="136"/>
      <c r="M261" s="158"/>
      <c r="N261" s="158"/>
      <c r="O261" s="158"/>
      <c r="P261" s="158"/>
      <c r="Q261" s="158"/>
      <c r="R261" s="158"/>
      <c r="S261" s="158"/>
      <c r="T261" s="158"/>
      <c r="U261" s="158"/>
      <c r="V261" s="158"/>
      <c r="W261" s="158"/>
      <c r="X261" s="158"/>
      <c r="Y261" s="158"/>
      <c r="Z261" s="158"/>
      <c r="AA261" s="158"/>
      <c r="AB261" s="158"/>
      <c r="AC261" s="158"/>
    </row>
    <row r="262" spans="2:29" ht="20.149999999999999" customHeight="1">
      <c r="B262" s="158"/>
      <c r="C262" s="158"/>
      <c r="D262" s="158"/>
      <c r="E262" s="158"/>
      <c r="F262" s="158"/>
      <c r="G262" s="158"/>
      <c r="H262" s="158"/>
      <c r="I262" s="158"/>
      <c r="J262" s="158"/>
      <c r="K262" s="158"/>
      <c r="L262" s="136"/>
      <c r="M262" s="158"/>
      <c r="N262" s="158"/>
      <c r="O262" s="158"/>
      <c r="P262" s="158"/>
      <c r="Q262" s="158"/>
      <c r="R262" s="158"/>
      <c r="S262" s="158"/>
      <c r="T262" s="158"/>
      <c r="U262" s="158"/>
      <c r="V262" s="158"/>
      <c r="W262" s="158"/>
      <c r="X262" s="158"/>
      <c r="Y262" s="158"/>
      <c r="Z262" s="158"/>
      <c r="AA262" s="158"/>
      <c r="AB262" s="158"/>
      <c r="AC262" s="158"/>
    </row>
    <row r="263" spans="2:29" ht="20.149999999999999" customHeight="1">
      <c r="B263" s="158"/>
      <c r="C263" s="158"/>
      <c r="D263" s="158"/>
      <c r="E263" s="158"/>
      <c r="F263" s="158"/>
      <c r="G263" s="158"/>
      <c r="H263" s="158"/>
      <c r="I263" s="158"/>
      <c r="J263" s="158"/>
      <c r="K263" s="158"/>
      <c r="L263" s="136"/>
      <c r="M263" s="158"/>
      <c r="N263" s="158"/>
      <c r="O263" s="158"/>
      <c r="P263" s="158"/>
      <c r="Q263" s="158"/>
      <c r="R263" s="158"/>
      <c r="S263" s="158"/>
      <c r="T263" s="158"/>
      <c r="U263" s="158"/>
      <c r="V263" s="158"/>
      <c r="W263" s="158"/>
      <c r="X263" s="158"/>
      <c r="Y263" s="158"/>
      <c r="Z263" s="158"/>
      <c r="AA263" s="158"/>
      <c r="AB263" s="158"/>
      <c r="AC263" s="158"/>
    </row>
    <row r="264" spans="2:29" ht="20.149999999999999" customHeight="1">
      <c r="B264" s="158"/>
      <c r="C264" s="158"/>
      <c r="D264" s="158"/>
      <c r="E264" s="158"/>
      <c r="F264" s="158"/>
      <c r="G264" s="158"/>
      <c r="H264" s="158"/>
      <c r="I264" s="158"/>
      <c r="J264" s="158"/>
      <c r="K264" s="158"/>
      <c r="L264" s="136"/>
      <c r="M264" s="158"/>
      <c r="N264" s="158"/>
      <c r="O264" s="158"/>
      <c r="P264" s="158"/>
      <c r="Q264" s="158"/>
      <c r="R264" s="158"/>
      <c r="S264" s="158"/>
      <c r="T264" s="158"/>
      <c r="U264" s="158"/>
      <c r="V264" s="158"/>
      <c r="W264" s="158"/>
      <c r="X264" s="158"/>
      <c r="Y264" s="158"/>
      <c r="Z264" s="158"/>
      <c r="AA264" s="158"/>
      <c r="AB264" s="158"/>
      <c r="AC264" s="158"/>
    </row>
    <row r="265" spans="2:29" ht="20.149999999999999" customHeight="1">
      <c r="B265" s="158"/>
      <c r="C265" s="158"/>
      <c r="D265" s="158"/>
      <c r="E265" s="158"/>
      <c r="F265" s="158"/>
      <c r="G265" s="158"/>
      <c r="H265" s="158"/>
      <c r="I265" s="158"/>
      <c r="J265" s="158"/>
      <c r="K265" s="158"/>
      <c r="L265" s="136"/>
      <c r="M265" s="158"/>
      <c r="N265" s="158"/>
      <c r="O265" s="158"/>
      <c r="P265" s="158"/>
      <c r="Q265" s="158"/>
      <c r="R265" s="158"/>
      <c r="S265" s="158"/>
      <c r="T265" s="158"/>
      <c r="U265" s="158"/>
      <c r="V265" s="158"/>
      <c r="W265" s="158"/>
      <c r="X265" s="158"/>
      <c r="Y265" s="158"/>
      <c r="Z265" s="158"/>
      <c r="AA265" s="158"/>
      <c r="AB265" s="158"/>
      <c r="AC265" s="158"/>
    </row>
    <row r="266" spans="2:29" ht="20.149999999999999" customHeight="1">
      <c r="B266" s="158"/>
      <c r="C266" s="158"/>
      <c r="D266" s="158"/>
      <c r="E266" s="158"/>
      <c r="F266" s="158"/>
      <c r="G266" s="158"/>
      <c r="H266" s="158"/>
      <c r="I266" s="158"/>
      <c r="J266" s="158"/>
      <c r="K266" s="158"/>
      <c r="L266" s="136"/>
      <c r="M266" s="158"/>
      <c r="N266" s="158"/>
      <c r="O266" s="158"/>
      <c r="P266" s="158"/>
      <c r="Q266" s="158"/>
      <c r="R266" s="158"/>
      <c r="S266" s="158"/>
      <c r="T266" s="158"/>
      <c r="U266" s="158"/>
      <c r="V266" s="158"/>
      <c r="W266" s="158"/>
      <c r="X266" s="158"/>
      <c r="Y266" s="158"/>
      <c r="Z266" s="158"/>
      <c r="AA266" s="158"/>
      <c r="AB266" s="158"/>
      <c r="AC266" s="158"/>
    </row>
    <row r="267" spans="2:29" ht="20.149999999999999" customHeight="1">
      <c r="B267" s="158"/>
      <c r="C267" s="158"/>
      <c r="D267" s="158"/>
      <c r="E267" s="158"/>
      <c r="F267" s="158"/>
      <c r="G267" s="158"/>
      <c r="H267" s="158"/>
      <c r="I267" s="158"/>
      <c r="J267" s="158"/>
      <c r="K267" s="158"/>
      <c r="L267" s="136"/>
      <c r="M267" s="158"/>
      <c r="N267" s="158"/>
      <c r="O267" s="158"/>
      <c r="P267" s="158"/>
      <c r="Q267" s="158"/>
      <c r="R267" s="158"/>
      <c r="S267" s="158"/>
      <c r="T267" s="158"/>
      <c r="U267" s="158"/>
      <c r="V267" s="158"/>
      <c r="W267" s="158"/>
      <c r="X267" s="158"/>
      <c r="Y267" s="158"/>
      <c r="Z267" s="158"/>
      <c r="AA267" s="158"/>
      <c r="AB267" s="158"/>
      <c r="AC267" s="158"/>
    </row>
    <row r="268" spans="2:29" ht="20.149999999999999" customHeight="1">
      <c r="B268" s="158"/>
      <c r="C268" s="158"/>
      <c r="D268" s="158"/>
      <c r="E268" s="158"/>
      <c r="F268" s="158"/>
      <c r="G268" s="158"/>
      <c r="H268" s="158"/>
      <c r="I268" s="158"/>
      <c r="J268" s="158"/>
      <c r="K268" s="158"/>
      <c r="L268" s="136"/>
      <c r="M268" s="158"/>
      <c r="N268" s="158"/>
      <c r="O268" s="158"/>
      <c r="P268" s="158"/>
      <c r="Q268" s="158"/>
      <c r="R268" s="158"/>
      <c r="S268" s="158"/>
      <c r="T268" s="158"/>
      <c r="U268" s="158"/>
      <c r="V268" s="158"/>
      <c r="W268" s="158"/>
      <c r="X268" s="158"/>
      <c r="Y268" s="158"/>
      <c r="Z268" s="158"/>
      <c r="AA268" s="158"/>
      <c r="AB268" s="158"/>
      <c r="AC268" s="158"/>
    </row>
    <row r="269" spans="2:29" ht="20.149999999999999" customHeight="1">
      <c r="B269" s="158"/>
      <c r="C269" s="158"/>
      <c r="D269" s="158"/>
      <c r="E269" s="158"/>
      <c r="F269" s="158"/>
      <c r="G269" s="158"/>
      <c r="H269" s="158"/>
      <c r="I269" s="158"/>
      <c r="J269" s="158"/>
      <c r="K269" s="158"/>
      <c r="L269" s="136"/>
      <c r="M269" s="158"/>
      <c r="N269" s="158"/>
      <c r="O269" s="158"/>
      <c r="P269" s="158"/>
      <c r="Q269" s="158"/>
      <c r="R269" s="158"/>
      <c r="S269" s="158"/>
      <c r="T269" s="158"/>
      <c r="U269" s="158"/>
      <c r="V269" s="158"/>
      <c r="W269" s="158"/>
      <c r="X269" s="158"/>
      <c r="Y269" s="158"/>
      <c r="Z269" s="158"/>
      <c r="AA269" s="158"/>
      <c r="AB269" s="158"/>
      <c r="AC269" s="158"/>
    </row>
    <row r="270" spans="2:29" ht="20.149999999999999" customHeight="1">
      <c r="B270" s="158"/>
      <c r="C270" s="158"/>
      <c r="D270" s="158"/>
      <c r="E270" s="158"/>
      <c r="F270" s="158"/>
      <c r="G270" s="158"/>
      <c r="H270" s="158"/>
      <c r="I270" s="158"/>
      <c r="J270" s="158"/>
      <c r="K270" s="158"/>
      <c r="L270" s="136"/>
      <c r="M270" s="158"/>
      <c r="N270" s="158"/>
      <c r="O270" s="158"/>
      <c r="P270" s="158"/>
      <c r="Q270" s="158"/>
      <c r="R270" s="158"/>
      <c r="S270" s="158"/>
      <c r="T270" s="158"/>
      <c r="U270" s="158"/>
      <c r="V270" s="158"/>
      <c r="W270" s="158"/>
      <c r="X270" s="158"/>
      <c r="Y270" s="158"/>
      <c r="Z270" s="158"/>
      <c r="AA270" s="158"/>
      <c r="AB270" s="158"/>
      <c r="AC270" s="158"/>
    </row>
    <row r="271" spans="2:29" ht="20.149999999999999" customHeight="1">
      <c r="B271" s="158"/>
      <c r="C271" s="158"/>
      <c r="D271" s="158"/>
      <c r="E271" s="158"/>
      <c r="F271" s="158"/>
      <c r="G271" s="158"/>
      <c r="H271" s="158"/>
      <c r="I271" s="158"/>
      <c r="J271" s="158"/>
      <c r="K271" s="158"/>
      <c r="L271" s="136"/>
      <c r="M271" s="158"/>
      <c r="N271" s="158"/>
      <c r="O271" s="158"/>
      <c r="P271" s="158"/>
      <c r="Q271" s="158"/>
      <c r="R271" s="158"/>
      <c r="S271" s="158"/>
      <c r="T271" s="158"/>
      <c r="U271" s="158"/>
      <c r="V271" s="158"/>
      <c r="W271" s="158"/>
      <c r="X271" s="158"/>
      <c r="Y271" s="158"/>
      <c r="Z271" s="158"/>
      <c r="AA271" s="158"/>
      <c r="AB271" s="158"/>
      <c r="AC271" s="158"/>
    </row>
    <row r="272" spans="2:29" ht="20.149999999999999" customHeight="1">
      <c r="B272" s="158"/>
      <c r="C272" s="158"/>
      <c r="D272" s="158"/>
      <c r="E272" s="158"/>
      <c r="F272" s="158"/>
      <c r="G272" s="158"/>
      <c r="H272" s="158"/>
      <c r="I272" s="158"/>
      <c r="J272" s="158"/>
      <c r="K272" s="158"/>
      <c r="L272" s="136"/>
      <c r="M272" s="158"/>
      <c r="N272" s="158"/>
      <c r="O272" s="158"/>
      <c r="P272" s="158"/>
      <c r="Q272" s="158"/>
      <c r="R272" s="158"/>
      <c r="S272" s="158"/>
      <c r="T272" s="158"/>
      <c r="U272" s="158"/>
      <c r="V272" s="158"/>
      <c r="W272" s="158"/>
      <c r="X272" s="158"/>
      <c r="Y272" s="158"/>
      <c r="Z272" s="158"/>
      <c r="AA272" s="158"/>
      <c r="AB272" s="158"/>
      <c r="AC272" s="158"/>
    </row>
    <row r="273" spans="2:29" ht="20.149999999999999" customHeight="1">
      <c r="B273" s="158"/>
      <c r="C273" s="158"/>
      <c r="D273" s="158"/>
      <c r="E273" s="158"/>
      <c r="F273" s="158"/>
      <c r="G273" s="158"/>
      <c r="H273" s="158"/>
      <c r="I273" s="158"/>
      <c r="J273" s="158"/>
      <c r="K273" s="158"/>
      <c r="L273" s="136"/>
      <c r="M273" s="158"/>
      <c r="N273" s="158"/>
      <c r="O273" s="158"/>
      <c r="P273" s="158"/>
      <c r="Q273" s="158"/>
      <c r="R273" s="158"/>
      <c r="S273" s="158"/>
      <c r="T273" s="158"/>
      <c r="U273" s="158"/>
      <c r="V273" s="158"/>
      <c r="W273" s="158"/>
      <c r="X273" s="158"/>
      <c r="Y273" s="158"/>
      <c r="Z273" s="158"/>
      <c r="AA273" s="158"/>
      <c r="AB273" s="158"/>
      <c r="AC273" s="158"/>
    </row>
    <row r="274" spans="2:29" ht="20.149999999999999" customHeight="1">
      <c r="B274" s="158"/>
      <c r="C274" s="158"/>
      <c r="D274" s="158"/>
      <c r="E274" s="158"/>
      <c r="F274" s="158"/>
      <c r="G274" s="158"/>
      <c r="H274" s="158"/>
      <c r="I274" s="158"/>
      <c r="J274" s="158"/>
      <c r="K274" s="158"/>
      <c r="L274" s="136"/>
      <c r="M274" s="158"/>
      <c r="N274" s="158"/>
      <c r="O274" s="158"/>
      <c r="P274" s="158"/>
      <c r="Q274" s="158"/>
      <c r="R274" s="158"/>
      <c r="S274" s="158"/>
      <c r="T274" s="158"/>
      <c r="U274" s="158"/>
      <c r="V274" s="158"/>
      <c r="W274" s="158"/>
      <c r="X274" s="158"/>
      <c r="Y274" s="158"/>
      <c r="Z274" s="158"/>
      <c r="AA274" s="158"/>
      <c r="AB274" s="158"/>
      <c r="AC274" s="158"/>
    </row>
    <row r="275" spans="2:29" ht="20.149999999999999" customHeight="1">
      <c r="B275" s="158"/>
      <c r="C275" s="158"/>
      <c r="D275" s="158"/>
      <c r="E275" s="158"/>
      <c r="F275" s="158"/>
      <c r="G275" s="158"/>
      <c r="H275" s="158"/>
      <c r="I275" s="158"/>
      <c r="J275" s="158"/>
      <c r="K275" s="158"/>
      <c r="L275" s="136"/>
      <c r="M275" s="158"/>
      <c r="N275" s="158"/>
      <c r="O275" s="158"/>
      <c r="P275" s="158"/>
      <c r="Q275" s="158"/>
      <c r="R275" s="158"/>
      <c r="S275" s="158"/>
      <c r="T275" s="158"/>
      <c r="U275" s="158"/>
      <c r="V275" s="158"/>
      <c r="W275" s="158"/>
      <c r="X275" s="158"/>
      <c r="Y275" s="158"/>
      <c r="Z275" s="158"/>
      <c r="AA275" s="158"/>
      <c r="AB275" s="158"/>
      <c r="AC275" s="158"/>
    </row>
    <row r="276" spans="2:29" ht="20.149999999999999" customHeight="1">
      <c r="B276" s="158"/>
      <c r="C276" s="158"/>
      <c r="D276" s="158"/>
      <c r="E276" s="158"/>
      <c r="F276" s="158"/>
      <c r="G276" s="158"/>
      <c r="H276" s="158"/>
      <c r="I276" s="158"/>
      <c r="J276" s="158"/>
      <c r="K276" s="158"/>
      <c r="L276" s="136"/>
      <c r="M276" s="158"/>
      <c r="N276" s="158"/>
      <c r="O276" s="158"/>
      <c r="P276" s="158"/>
      <c r="Q276" s="158"/>
      <c r="R276" s="158"/>
      <c r="S276" s="158"/>
      <c r="T276" s="158"/>
      <c r="U276" s="158"/>
      <c r="V276" s="158"/>
      <c r="W276" s="158"/>
      <c r="X276" s="158"/>
      <c r="Y276" s="158"/>
      <c r="Z276" s="158"/>
      <c r="AA276" s="158"/>
      <c r="AB276" s="158"/>
      <c r="AC276" s="158"/>
    </row>
    <row r="277" spans="2:29" ht="20.149999999999999" customHeight="1">
      <c r="B277" s="158"/>
      <c r="C277" s="158"/>
      <c r="D277" s="158"/>
      <c r="E277" s="158"/>
      <c r="F277" s="158"/>
      <c r="G277" s="158"/>
      <c r="H277" s="158"/>
      <c r="I277" s="158"/>
      <c r="J277" s="158"/>
      <c r="K277" s="158"/>
      <c r="L277" s="136"/>
      <c r="M277" s="158"/>
      <c r="N277" s="158"/>
      <c r="O277" s="158"/>
      <c r="P277" s="158"/>
      <c r="Q277" s="158"/>
      <c r="R277" s="158"/>
      <c r="S277" s="158"/>
      <c r="T277" s="158"/>
      <c r="U277" s="158"/>
      <c r="V277" s="158"/>
      <c r="W277" s="158"/>
      <c r="X277" s="158"/>
      <c r="Y277" s="158"/>
      <c r="Z277" s="158"/>
      <c r="AA277" s="158"/>
      <c r="AB277" s="158"/>
      <c r="AC277" s="158"/>
    </row>
    <row r="278" spans="2:29" ht="20.149999999999999" customHeight="1">
      <c r="B278" s="158"/>
      <c r="C278" s="158"/>
      <c r="D278" s="158"/>
      <c r="E278" s="158"/>
      <c r="F278" s="158"/>
      <c r="G278" s="158"/>
      <c r="H278" s="158"/>
      <c r="I278" s="158"/>
      <c r="J278" s="158"/>
      <c r="K278" s="158"/>
      <c r="L278" s="136"/>
      <c r="M278" s="158"/>
      <c r="N278" s="158"/>
      <c r="O278" s="158"/>
      <c r="P278" s="158"/>
      <c r="Q278" s="158"/>
      <c r="R278" s="158"/>
      <c r="S278" s="158"/>
      <c r="T278" s="158"/>
      <c r="U278" s="158"/>
      <c r="V278" s="158"/>
      <c r="W278" s="158"/>
      <c r="X278" s="158"/>
      <c r="Y278" s="158"/>
      <c r="Z278" s="158"/>
      <c r="AA278" s="158"/>
      <c r="AB278" s="158"/>
      <c r="AC278" s="158"/>
    </row>
    <row r="279" spans="2:29" ht="20.149999999999999" customHeight="1">
      <c r="B279" s="158"/>
      <c r="C279" s="158"/>
      <c r="D279" s="158"/>
      <c r="E279" s="158"/>
      <c r="F279" s="158"/>
      <c r="G279" s="158"/>
      <c r="H279" s="158"/>
      <c r="I279" s="158"/>
      <c r="J279" s="158"/>
      <c r="K279" s="158"/>
      <c r="L279" s="136"/>
      <c r="M279" s="158"/>
      <c r="N279" s="158"/>
      <c r="O279" s="158"/>
      <c r="P279" s="158"/>
      <c r="Q279" s="158"/>
      <c r="R279" s="158"/>
      <c r="S279" s="158"/>
      <c r="T279" s="158"/>
      <c r="U279" s="158"/>
      <c r="V279" s="158"/>
      <c r="W279" s="158"/>
      <c r="X279" s="158"/>
      <c r="Y279" s="158"/>
      <c r="Z279" s="158"/>
      <c r="AA279" s="158"/>
      <c r="AB279" s="158"/>
      <c r="AC279" s="158"/>
    </row>
    <row r="280" spans="2:29" ht="20.149999999999999" customHeight="1">
      <c r="B280" s="158"/>
      <c r="C280" s="158"/>
      <c r="D280" s="158"/>
      <c r="E280" s="158"/>
      <c r="F280" s="158"/>
      <c r="G280" s="158"/>
      <c r="H280" s="158"/>
      <c r="I280" s="158"/>
      <c r="J280" s="158"/>
      <c r="K280" s="158"/>
      <c r="L280" s="136"/>
      <c r="M280" s="158"/>
      <c r="N280" s="158"/>
      <c r="O280" s="158"/>
      <c r="P280" s="158"/>
      <c r="Q280" s="158"/>
      <c r="R280" s="158"/>
      <c r="S280" s="158"/>
      <c r="T280" s="158"/>
      <c r="U280" s="158"/>
      <c r="V280" s="158"/>
      <c r="W280" s="158"/>
      <c r="X280" s="158"/>
      <c r="Y280" s="158"/>
      <c r="Z280" s="158"/>
      <c r="AA280" s="158"/>
      <c r="AB280" s="158"/>
      <c r="AC280" s="158"/>
    </row>
    <row r="281" spans="2:29" ht="20.149999999999999" customHeight="1">
      <c r="B281" s="158"/>
      <c r="C281" s="158"/>
      <c r="D281" s="158"/>
      <c r="E281" s="158"/>
      <c r="F281" s="158"/>
      <c r="G281" s="158"/>
      <c r="H281" s="158"/>
      <c r="I281" s="158"/>
      <c r="J281" s="158"/>
      <c r="K281" s="158"/>
      <c r="L281" s="136"/>
      <c r="M281" s="158"/>
      <c r="N281" s="158"/>
      <c r="O281" s="158"/>
      <c r="P281" s="158"/>
      <c r="Q281" s="158"/>
      <c r="R281" s="158"/>
      <c r="S281" s="158"/>
      <c r="T281" s="158"/>
      <c r="U281" s="158"/>
      <c r="V281" s="158"/>
      <c r="W281" s="158"/>
      <c r="X281" s="158"/>
      <c r="Y281" s="158"/>
      <c r="Z281" s="158"/>
      <c r="AA281" s="158"/>
      <c r="AB281" s="158"/>
      <c r="AC281" s="158"/>
    </row>
    <row r="282" spans="2:29" ht="20.149999999999999" customHeight="1">
      <c r="B282" s="158"/>
      <c r="C282" s="158"/>
      <c r="D282" s="158"/>
      <c r="E282" s="158"/>
      <c r="F282" s="158"/>
      <c r="G282" s="158"/>
      <c r="H282" s="158"/>
      <c r="I282" s="158"/>
      <c r="J282" s="158"/>
      <c r="K282" s="158"/>
      <c r="L282" s="136"/>
      <c r="M282" s="158"/>
      <c r="N282" s="158"/>
      <c r="O282" s="158"/>
      <c r="P282" s="158"/>
      <c r="Q282" s="158"/>
      <c r="R282" s="158"/>
      <c r="S282" s="158"/>
      <c r="T282" s="158"/>
      <c r="U282" s="158"/>
      <c r="V282" s="158"/>
      <c r="W282" s="158"/>
      <c r="X282" s="158"/>
      <c r="Y282" s="158"/>
      <c r="Z282" s="158"/>
      <c r="AA282" s="158"/>
      <c r="AB282" s="158"/>
      <c r="AC282" s="158"/>
    </row>
    <row r="283" spans="2:29" ht="20.149999999999999" customHeight="1">
      <c r="B283" s="158"/>
      <c r="C283" s="158"/>
      <c r="D283" s="158"/>
      <c r="E283" s="158"/>
      <c r="F283" s="158"/>
      <c r="G283" s="158"/>
      <c r="H283" s="158"/>
      <c r="I283" s="158"/>
      <c r="J283" s="158"/>
      <c r="K283" s="158"/>
      <c r="L283" s="136"/>
      <c r="M283" s="158"/>
      <c r="N283" s="158"/>
      <c r="O283" s="158"/>
      <c r="P283" s="158"/>
      <c r="Q283" s="158"/>
      <c r="R283" s="158"/>
      <c r="S283" s="158"/>
      <c r="T283" s="158"/>
      <c r="U283" s="158"/>
      <c r="V283" s="158"/>
      <c r="W283" s="158"/>
      <c r="X283" s="158"/>
      <c r="Y283" s="158"/>
      <c r="Z283" s="158"/>
      <c r="AA283" s="158"/>
      <c r="AB283" s="158"/>
      <c r="AC283" s="158"/>
    </row>
    <row r="284" spans="2:29" ht="20.149999999999999" customHeight="1">
      <c r="B284" s="158"/>
      <c r="C284" s="158"/>
      <c r="D284" s="158"/>
      <c r="E284" s="158"/>
      <c r="F284" s="158"/>
      <c r="G284" s="158"/>
      <c r="H284" s="158"/>
      <c r="I284" s="158"/>
      <c r="J284" s="158"/>
      <c r="K284" s="158"/>
      <c r="L284" s="136"/>
      <c r="M284" s="158"/>
      <c r="N284" s="158"/>
      <c r="O284" s="158"/>
      <c r="P284" s="158"/>
      <c r="Q284" s="158"/>
      <c r="R284" s="158"/>
      <c r="S284" s="158"/>
      <c r="T284" s="158"/>
      <c r="U284" s="158"/>
      <c r="V284" s="158"/>
      <c r="W284" s="158"/>
      <c r="X284" s="158"/>
      <c r="Y284" s="158"/>
      <c r="Z284" s="158"/>
      <c r="AA284" s="158"/>
      <c r="AB284" s="158"/>
      <c r="AC284" s="158"/>
    </row>
    <row r="285" spans="2:29" ht="20.149999999999999" customHeight="1">
      <c r="B285" s="158"/>
      <c r="C285" s="158"/>
      <c r="D285" s="158"/>
      <c r="E285" s="158"/>
      <c r="F285" s="158"/>
      <c r="G285" s="158"/>
      <c r="H285" s="158"/>
      <c r="I285" s="158"/>
      <c r="J285" s="158"/>
      <c r="K285" s="158"/>
      <c r="L285" s="136"/>
      <c r="M285" s="158"/>
      <c r="N285" s="158"/>
      <c r="O285" s="158"/>
      <c r="P285" s="158"/>
      <c r="Q285" s="158"/>
      <c r="R285" s="158"/>
      <c r="S285" s="158"/>
      <c r="T285" s="158"/>
      <c r="U285" s="158"/>
      <c r="V285" s="158"/>
      <c r="W285" s="158"/>
      <c r="X285" s="158"/>
      <c r="Y285" s="158"/>
      <c r="Z285" s="158"/>
      <c r="AA285" s="158"/>
      <c r="AB285" s="158"/>
      <c r="AC285" s="158"/>
    </row>
    <row r="286" spans="2:29" ht="20.149999999999999" customHeight="1">
      <c r="B286" s="158"/>
      <c r="C286" s="158"/>
      <c r="D286" s="158"/>
      <c r="E286" s="158"/>
      <c r="F286" s="158"/>
      <c r="G286" s="158"/>
      <c r="H286" s="158"/>
      <c r="I286" s="158"/>
      <c r="J286" s="158"/>
      <c r="K286" s="158"/>
      <c r="L286" s="136"/>
      <c r="M286" s="158"/>
      <c r="N286" s="158"/>
      <c r="O286" s="158"/>
      <c r="P286" s="158"/>
      <c r="Q286" s="158"/>
      <c r="R286" s="158"/>
      <c r="S286" s="158"/>
      <c r="T286" s="158"/>
      <c r="U286" s="158"/>
      <c r="V286" s="158"/>
      <c r="W286" s="158"/>
      <c r="X286" s="158"/>
      <c r="Y286" s="158"/>
      <c r="Z286" s="158"/>
      <c r="AA286" s="158"/>
      <c r="AB286" s="158"/>
      <c r="AC286" s="158"/>
    </row>
    <row r="287" spans="2:29" ht="20.149999999999999" customHeight="1">
      <c r="B287" s="158"/>
      <c r="C287" s="158"/>
      <c r="D287" s="158"/>
      <c r="E287" s="158"/>
      <c r="F287" s="158"/>
      <c r="G287" s="158"/>
      <c r="H287" s="158"/>
      <c r="I287" s="158"/>
      <c r="J287" s="158"/>
      <c r="K287" s="158"/>
      <c r="L287" s="136"/>
      <c r="M287" s="158"/>
      <c r="N287" s="158"/>
      <c r="O287" s="158"/>
      <c r="P287" s="158"/>
      <c r="Q287" s="158"/>
      <c r="R287" s="158"/>
      <c r="S287" s="158"/>
      <c r="T287" s="158"/>
      <c r="U287" s="158"/>
      <c r="V287" s="158"/>
      <c r="W287" s="158"/>
      <c r="X287" s="158"/>
      <c r="Y287" s="158"/>
      <c r="Z287" s="158"/>
      <c r="AA287" s="158"/>
      <c r="AB287" s="158"/>
      <c r="AC287" s="158"/>
    </row>
    <row r="288" spans="2:29" ht="20.149999999999999" customHeight="1">
      <c r="B288" s="158"/>
      <c r="C288" s="158"/>
      <c r="D288" s="158"/>
      <c r="E288" s="158"/>
      <c r="F288" s="158"/>
      <c r="G288" s="158"/>
      <c r="H288" s="158"/>
      <c r="I288" s="158"/>
      <c r="J288" s="158"/>
      <c r="K288" s="158"/>
      <c r="L288" s="136"/>
      <c r="M288" s="158"/>
      <c r="N288" s="158"/>
      <c r="O288" s="158"/>
      <c r="P288" s="158"/>
      <c r="Q288" s="158"/>
      <c r="R288" s="158"/>
      <c r="S288" s="158"/>
      <c r="T288" s="158"/>
      <c r="U288" s="158"/>
      <c r="V288" s="158"/>
      <c r="W288" s="158"/>
      <c r="X288" s="158"/>
      <c r="Y288" s="158"/>
      <c r="Z288" s="158"/>
      <c r="AA288" s="158"/>
      <c r="AB288" s="158"/>
      <c r="AC288" s="158"/>
    </row>
    <row r="289" spans="2:29" ht="20.149999999999999" customHeight="1">
      <c r="B289" s="158"/>
      <c r="C289" s="158"/>
      <c r="D289" s="158"/>
      <c r="E289" s="158"/>
      <c r="F289" s="158"/>
      <c r="G289" s="158"/>
      <c r="H289" s="158"/>
      <c r="I289" s="158"/>
      <c r="J289" s="158"/>
      <c r="K289" s="158"/>
      <c r="L289" s="136"/>
      <c r="M289" s="158"/>
      <c r="N289" s="158"/>
      <c r="O289" s="158"/>
      <c r="P289" s="158"/>
      <c r="Q289" s="158"/>
      <c r="R289" s="158"/>
      <c r="S289" s="158"/>
      <c r="T289" s="158"/>
      <c r="U289" s="158"/>
      <c r="V289" s="158"/>
      <c r="W289" s="158"/>
      <c r="X289" s="158"/>
      <c r="Y289" s="158"/>
      <c r="Z289" s="158"/>
      <c r="AA289" s="158"/>
      <c r="AB289" s="158"/>
      <c r="AC289" s="158"/>
    </row>
    <row r="290" spans="2:29" ht="20.149999999999999" customHeight="1">
      <c r="B290" s="158"/>
      <c r="C290" s="158"/>
      <c r="D290" s="158"/>
      <c r="E290" s="158"/>
      <c r="F290" s="158"/>
      <c r="G290" s="158"/>
      <c r="H290" s="158"/>
      <c r="I290" s="158"/>
      <c r="J290" s="158"/>
      <c r="K290" s="158"/>
      <c r="L290" s="136"/>
      <c r="M290" s="158"/>
      <c r="N290" s="158"/>
      <c r="O290" s="158"/>
      <c r="P290" s="158"/>
      <c r="Q290" s="158"/>
      <c r="R290" s="158"/>
      <c r="S290" s="158"/>
      <c r="T290" s="158"/>
      <c r="U290" s="158"/>
      <c r="V290" s="158"/>
      <c r="W290" s="158"/>
      <c r="X290" s="158"/>
      <c r="Y290" s="158"/>
      <c r="Z290" s="158"/>
      <c r="AA290" s="158"/>
      <c r="AB290" s="158"/>
      <c r="AC290" s="158"/>
    </row>
    <row r="291" spans="2:29" ht="20.149999999999999" customHeight="1">
      <c r="B291" s="158"/>
      <c r="C291" s="158"/>
      <c r="D291" s="158"/>
      <c r="E291" s="158"/>
      <c r="F291" s="158"/>
      <c r="G291" s="158"/>
      <c r="H291" s="158"/>
      <c r="I291" s="158"/>
      <c r="J291" s="158"/>
      <c r="K291" s="158"/>
      <c r="L291" s="136"/>
      <c r="M291" s="158"/>
      <c r="N291" s="158"/>
      <c r="O291" s="158"/>
      <c r="P291" s="158"/>
      <c r="Q291" s="158"/>
      <c r="R291" s="158"/>
      <c r="S291" s="158"/>
      <c r="T291" s="158"/>
      <c r="U291" s="158"/>
      <c r="V291" s="158"/>
      <c r="W291" s="158"/>
      <c r="X291" s="158"/>
      <c r="Y291" s="158"/>
      <c r="Z291" s="158"/>
      <c r="AA291" s="158"/>
      <c r="AB291" s="158"/>
      <c r="AC291" s="158"/>
    </row>
    <row r="292" spans="2:29" ht="20.149999999999999" customHeight="1">
      <c r="B292" s="158"/>
      <c r="C292" s="158"/>
      <c r="D292" s="158"/>
      <c r="E292" s="158"/>
      <c r="F292" s="158"/>
      <c r="G292" s="158"/>
      <c r="H292" s="158"/>
      <c r="I292" s="158"/>
      <c r="J292" s="158"/>
      <c r="K292" s="158"/>
      <c r="L292" s="136"/>
      <c r="M292" s="158"/>
      <c r="N292" s="158"/>
      <c r="O292" s="158"/>
      <c r="P292" s="158"/>
      <c r="Q292" s="158"/>
      <c r="R292" s="158"/>
      <c r="S292" s="158"/>
      <c r="T292" s="158"/>
      <c r="U292" s="158"/>
      <c r="V292" s="158"/>
      <c r="W292" s="158"/>
      <c r="X292" s="158"/>
      <c r="Y292" s="158"/>
      <c r="Z292" s="158"/>
      <c r="AA292" s="158"/>
      <c r="AB292" s="158"/>
      <c r="AC292" s="158"/>
    </row>
    <row r="293" spans="2:29" ht="20.149999999999999" customHeight="1">
      <c r="B293" s="158"/>
      <c r="C293" s="158"/>
      <c r="D293" s="158"/>
      <c r="E293" s="158"/>
      <c r="F293" s="158"/>
      <c r="G293" s="158"/>
      <c r="H293" s="158"/>
      <c r="I293" s="158"/>
      <c r="J293" s="158"/>
      <c r="K293" s="158"/>
      <c r="L293" s="136"/>
      <c r="M293" s="158"/>
      <c r="N293" s="158"/>
      <c r="O293" s="158"/>
      <c r="P293" s="158"/>
      <c r="Q293" s="158"/>
      <c r="R293" s="158"/>
      <c r="S293" s="158"/>
      <c r="T293" s="158"/>
      <c r="U293" s="158"/>
      <c r="V293" s="158"/>
      <c r="W293" s="158"/>
      <c r="X293" s="158"/>
      <c r="Y293" s="158"/>
      <c r="Z293" s="158"/>
      <c r="AA293" s="158"/>
      <c r="AB293" s="158"/>
      <c r="AC293" s="158"/>
    </row>
    <row r="294" spans="2:29" ht="20.149999999999999" customHeight="1">
      <c r="B294" s="158"/>
      <c r="C294" s="158"/>
      <c r="D294" s="158"/>
      <c r="E294" s="158"/>
      <c r="F294" s="158"/>
      <c r="G294" s="158"/>
      <c r="H294" s="158"/>
      <c r="I294" s="158"/>
      <c r="J294" s="158"/>
      <c r="K294" s="158"/>
      <c r="L294" s="136"/>
      <c r="M294" s="158"/>
    </row>
    <row r="295" spans="2:29" ht="20.149999999999999" customHeight="1">
      <c r="B295" s="158"/>
      <c r="C295" s="158"/>
      <c r="D295" s="158"/>
      <c r="E295" s="158"/>
      <c r="F295" s="158"/>
      <c r="G295" s="158"/>
      <c r="H295" s="158"/>
      <c r="I295" s="158"/>
      <c r="J295" s="158"/>
      <c r="K295" s="158"/>
      <c r="L295" s="136"/>
      <c r="M295" s="158"/>
    </row>
    <row r="296" spans="2:29" ht="20.149999999999999" customHeight="1">
      <c r="B296" s="158"/>
      <c r="C296" s="158"/>
      <c r="D296" s="158"/>
      <c r="E296" s="158"/>
      <c r="F296" s="158"/>
      <c r="G296" s="158"/>
      <c r="H296" s="158"/>
      <c r="I296" s="158"/>
      <c r="J296" s="158"/>
      <c r="K296" s="158"/>
      <c r="L296" s="136"/>
      <c r="M296" s="158"/>
    </row>
    <row r="297" spans="2:29" ht="20.149999999999999" customHeight="1">
      <c r="B297" s="158"/>
      <c r="C297" s="158"/>
      <c r="D297" s="158"/>
      <c r="E297" s="158"/>
      <c r="F297" s="158"/>
      <c r="G297" s="158"/>
      <c r="H297" s="158"/>
      <c r="I297" s="158"/>
      <c r="J297" s="158"/>
      <c r="K297" s="158"/>
      <c r="L297" s="136"/>
      <c r="M297" s="158"/>
    </row>
    <row r="298" spans="2:29" ht="20.149999999999999" customHeight="1">
      <c r="B298" s="158"/>
      <c r="C298" s="158"/>
      <c r="D298" s="158"/>
      <c r="E298" s="158"/>
      <c r="F298" s="158"/>
      <c r="G298" s="158"/>
      <c r="H298" s="158"/>
      <c r="I298" s="158"/>
      <c r="J298" s="158"/>
      <c r="K298" s="158"/>
      <c r="L298" s="136"/>
      <c r="M298" s="158"/>
    </row>
    <row r="299" spans="2:29" ht="20.149999999999999" customHeight="1">
      <c r="B299" s="158"/>
      <c r="C299" s="158"/>
      <c r="D299" s="158"/>
      <c r="E299" s="158"/>
      <c r="F299" s="158"/>
      <c r="G299" s="158"/>
      <c r="H299" s="158"/>
      <c r="I299" s="158"/>
      <c r="J299" s="158"/>
      <c r="K299" s="158"/>
      <c r="L299" s="136"/>
      <c r="M299" s="158"/>
    </row>
  </sheetData>
  <mergeCells count="9">
    <mergeCell ref="A189:B189"/>
    <mergeCell ref="I3:I4"/>
    <mergeCell ref="J3:M3"/>
    <mergeCell ref="A3:A5"/>
    <mergeCell ref="G3:H3"/>
    <mergeCell ref="B3:F3"/>
    <mergeCell ref="B4:C4"/>
    <mergeCell ref="D4:E4"/>
    <mergeCell ref="F4:F5"/>
  </mergeCells>
  <phoneticPr fontId="12" type="noConversion"/>
  <printOptions horizontalCentered="1"/>
  <pageMargins left="0" right="0" top="0" bottom="0.43307086614173229" header="0" footer="0"/>
  <pageSetup paperSize="9" scale="59" fitToHeight="3" orientation="landscape" r:id="rId1"/>
  <headerFooter alignWithMargins="0">
    <oddFooter xml:space="preserve">&amp;RPàgina &amp;P de &amp;N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5"/>
  <sheetViews>
    <sheetView showGridLines="0" zoomScale="70" zoomScaleNormal="70" zoomScaleSheetLayoutView="55" workbookViewId="0">
      <pane xSplit="1" ySplit="5" topLeftCell="B6" activePane="bottomRight" state="frozen"/>
      <selection activeCell="A2" sqref="A2"/>
      <selection pane="topRight" activeCell="A2" sqref="A2"/>
      <selection pane="bottomLeft" activeCell="A2" sqref="A2"/>
      <selection pane="bottomRight" activeCell="L42" sqref="L42"/>
    </sheetView>
  </sheetViews>
  <sheetFormatPr baseColWidth="10" defaultColWidth="9" defaultRowHeight="20.149999999999999" customHeight="1"/>
  <cols>
    <col min="1" max="1" width="20.765625" style="46" customWidth="1"/>
    <col min="2" max="4" width="15.4609375" style="2" customWidth="1"/>
    <col min="5" max="6" width="16.84375" style="2" customWidth="1"/>
    <col min="7" max="7" width="15.765625" style="2" bestFit="1" customWidth="1"/>
    <col min="8" max="9" width="13.4609375" style="2" customWidth="1"/>
    <col min="10" max="10" width="14.23046875" style="2" bestFit="1" customWidth="1"/>
    <col min="11" max="11" width="16.15234375" style="2" customWidth="1"/>
    <col min="12" max="12" width="14" style="2" customWidth="1"/>
    <col min="13" max="16384" width="9" style="2"/>
  </cols>
  <sheetData>
    <row r="1" spans="1:30" s="1" customFormat="1" ht="21.75" customHeight="1">
      <c r="A1" s="119" t="s">
        <v>294</v>
      </c>
      <c r="B1" s="123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30" s="125" customFormat="1" ht="41.25" customHeight="1">
      <c r="A2" s="127"/>
    </row>
    <row r="3" spans="1:30" ht="30.75" customHeight="1">
      <c r="A3" s="263" t="s">
        <v>41</v>
      </c>
      <c r="B3" s="255" t="s">
        <v>4</v>
      </c>
      <c r="C3" s="255"/>
      <c r="D3" s="255"/>
      <c r="E3" s="255" t="s">
        <v>73</v>
      </c>
      <c r="F3" s="255"/>
      <c r="G3" s="103" t="s">
        <v>8</v>
      </c>
      <c r="H3" s="264" t="s">
        <v>32</v>
      </c>
      <c r="I3" s="264"/>
      <c r="J3" s="264"/>
      <c r="K3" s="264"/>
      <c r="L3" s="254" t="s">
        <v>17</v>
      </c>
    </row>
    <row r="4" spans="1:30" ht="20.149999999999999" customHeight="1">
      <c r="A4" s="263"/>
      <c r="B4" s="48" t="s">
        <v>1</v>
      </c>
      <c r="C4" s="48" t="s">
        <v>2</v>
      </c>
      <c r="D4" s="48" t="s">
        <v>3</v>
      </c>
      <c r="E4" s="48" t="s">
        <v>1</v>
      </c>
      <c r="F4" s="48" t="s">
        <v>2</v>
      </c>
      <c r="G4" s="48"/>
      <c r="H4" s="260" t="s">
        <v>13</v>
      </c>
      <c r="I4" s="260"/>
      <c r="J4" s="260"/>
      <c r="K4" s="259" t="s">
        <v>268</v>
      </c>
      <c r="L4" s="255"/>
    </row>
    <row r="5" spans="1:30" ht="20.149999999999999" customHeight="1">
      <c r="A5" s="263"/>
      <c r="B5" s="48" t="s">
        <v>5</v>
      </c>
      <c r="C5" s="48" t="s">
        <v>5</v>
      </c>
      <c r="D5" s="48" t="s">
        <v>5</v>
      </c>
      <c r="E5" s="48" t="s">
        <v>7</v>
      </c>
      <c r="F5" s="48" t="s">
        <v>7</v>
      </c>
      <c r="G5" s="48" t="s">
        <v>11</v>
      </c>
      <c r="H5" s="48" t="s">
        <v>12</v>
      </c>
      <c r="I5" s="48" t="s">
        <v>14</v>
      </c>
      <c r="J5" s="48" t="s">
        <v>15</v>
      </c>
      <c r="K5" s="260"/>
      <c r="L5" s="48" t="s">
        <v>11</v>
      </c>
    </row>
    <row r="6" spans="1:30" s="79" customFormat="1" ht="20.149999999999999" customHeight="1"/>
    <row r="7" spans="1:30" ht="20.149999999999999" customHeight="1">
      <c r="A7" s="61" t="s">
        <v>42</v>
      </c>
      <c r="B7" s="62"/>
      <c r="C7" s="63"/>
      <c r="D7" s="64"/>
      <c r="E7" s="65"/>
      <c r="F7" s="64"/>
      <c r="G7" s="66"/>
      <c r="H7" s="65"/>
      <c r="I7" s="63"/>
      <c r="J7" s="63"/>
      <c r="K7" s="63"/>
      <c r="L7" s="64"/>
    </row>
    <row r="8" spans="1:30" ht="20.149999999999999" customHeight="1">
      <c r="A8" s="49" t="s">
        <v>18</v>
      </c>
      <c r="B8" s="157">
        <v>0</v>
      </c>
      <c r="C8" s="157">
        <v>0</v>
      </c>
      <c r="D8" s="157">
        <v>0</v>
      </c>
      <c r="E8" s="157">
        <v>0</v>
      </c>
      <c r="F8" s="157">
        <v>0</v>
      </c>
      <c r="G8" s="157">
        <v>0</v>
      </c>
      <c r="H8" s="157">
        <v>0</v>
      </c>
      <c r="I8" s="157">
        <v>0</v>
      </c>
      <c r="J8" s="157">
        <v>0</v>
      </c>
      <c r="K8" s="157">
        <v>0</v>
      </c>
      <c r="L8" s="157">
        <v>0</v>
      </c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</row>
    <row r="9" spans="1:30" ht="20.149999999999999" customHeight="1">
      <c r="A9" s="49" t="s">
        <v>19</v>
      </c>
      <c r="B9" s="157">
        <v>0</v>
      </c>
      <c r="C9" s="157">
        <v>10</v>
      </c>
      <c r="D9" s="157">
        <v>10</v>
      </c>
      <c r="E9" s="157">
        <v>0</v>
      </c>
      <c r="F9" s="157">
        <v>20000</v>
      </c>
      <c r="G9" s="157">
        <v>200</v>
      </c>
      <c r="H9" s="157">
        <v>0</v>
      </c>
      <c r="I9" s="157">
        <v>4</v>
      </c>
      <c r="J9" s="157">
        <v>5</v>
      </c>
      <c r="K9" s="157">
        <v>191</v>
      </c>
      <c r="L9" s="157">
        <v>12</v>
      </c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</row>
    <row r="10" spans="1:30" ht="20.149999999999999" customHeight="1">
      <c r="A10" s="49" t="s">
        <v>20</v>
      </c>
      <c r="B10" s="159">
        <v>0</v>
      </c>
      <c r="C10" s="159">
        <v>0</v>
      </c>
      <c r="D10" s="159">
        <v>0</v>
      </c>
      <c r="E10" s="159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</row>
    <row r="11" spans="1:30" ht="20.149999999999999" customHeight="1">
      <c r="A11" s="49" t="s">
        <v>21</v>
      </c>
      <c r="B11" s="159">
        <v>0</v>
      </c>
      <c r="C11" s="159">
        <v>1</v>
      </c>
      <c r="D11" s="159">
        <v>1</v>
      </c>
      <c r="E11" s="159">
        <v>0</v>
      </c>
      <c r="F11" s="159">
        <v>25000</v>
      </c>
      <c r="G11" s="159">
        <v>25</v>
      </c>
      <c r="H11" s="159">
        <v>0</v>
      </c>
      <c r="I11" s="159">
        <v>0</v>
      </c>
      <c r="J11" s="159">
        <v>1</v>
      </c>
      <c r="K11" s="159">
        <v>24</v>
      </c>
      <c r="L11" s="159">
        <v>2</v>
      </c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</row>
    <row r="12" spans="1:30" s="10" customFormat="1" ht="20.149999999999999" customHeight="1">
      <c r="A12" s="51" t="s">
        <v>22</v>
      </c>
      <c r="B12" s="138">
        <f>SUM(B8:B11)</f>
        <v>0</v>
      </c>
      <c r="C12" s="138">
        <f t="shared" ref="C12:D12" si="0">SUM(C8:C11)</f>
        <v>11</v>
      </c>
      <c r="D12" s="138">
        <f t="shared" si="0"/>
        <v>11</v>
      </c>
      <c r="E12" s="246"/>
      <c r="F12" s="246"/>
      <c r="G12" s="138">
        <f t="shared" ref="G12:L12" si="1">SUM(G8:G11)</f>
        <v>225</v>
      </c>
      <c r="H12" s="138">
        <f t="shared" si="1"/>
        <v>0</v>
      </c>
      <c r="I12" s="138">
        <f t="shared" si="1"/>
        <v>4</v>
      </c>
      <c r="J12" s="138">
        <f t="shared" si="1"/>
        <v>6</v>
      </c>
      <c r="K12" s="138">
        <f t="shared" si="1"/>
        <v>215</v>
      </c>
      <c r="L12" s="138">
        <f t="shared" si="1"/>
        <v>14</v>
      </c>
      <c r="M12" s="158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2"/>
    </row>
    <row r="13" spans="1:30" ht="20.149999999999999" customHeight="1">
      <c r="A13" s="7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</row>
    <row r="14" spans="1:30" ht="20.149999999999999" customHeight="1">
      <c r="A14" s="61" t="s">
        <v>43</v>
      </c>
      <c r="B14" s="143"/>
      <c r="C14" s="144"/>
      <c r="D14" s="145"/>
      <c r="E14" s="143"/>
      <c r="F14" s="145"/>
      <c r="G14" s="154"/>
      <c r="H14" s="143"/>
      <c r="I14" s="144"/>
      <c r="J14" s="144"/>
      <c r="K14" s="144"/>
      <c r="L14" s="145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</row>
    <row r="15" spans="1:30" ht="20.149999999999999" customHeight="1">
      <c r="A15" s="49" t="s">
        <v>18</v>
      </c>
      <c r="B15" s="157">
        <v>0</v>
      </c>
      <c r="C15" s="157">
        <v>78</v>
      </c>
      <c r="D15" s="157">
        <v>78</v>
      </c>
      <c r="E15" s="157">
        <v>0</v>
      </c>
      <c r="F15" s="157">
        <v>24323</v>
      </c>
      <c r="G15" s="157">
        <v>1897</v>
      </c>
      <c r="H15" s="157">
        <v>7</v>
      </c>
      <c r="I15" s="157">
        <v>94</v>
      </c>
      <c r="J15" s="157">
        <v>74</v>
      </c>
      <c r="K15" s="157">
        <v>1722</v>
      </c>
      <c r="L15" s="157">
        <v>137</v>
      </c>
      <c r="M15" s="158"/>
      <c r="N15" s="21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</row>
    <row r="16" spans="1:30" ht="20.149999999999999" customHeight="1">
      <c r="A16" s="49" t="s">
        <v>19</v>
      </c>
      <c r="B16" s="157">
        <v>0</v>
      </c>
      <c r="C16" s="157">
        <v>10</v>
      </c>
      <c r="D16" s="157">
        <v>10</v>
      </c>
      <c r="E16" s="157">
        <v>0</v>
      </c>
      <c r="F16" s="157">
        <v>24000</v>
      </c>
      <c r="G16" s="157">
        <v>240</v>
      </c>
      <c r="H16" s="157">
        <v>0</v>
      </c>
      <c r="I16" s="157">
        <v>5</v>
      </c>
      <c r="J16" s="157">
        <v>7</v>
      </c>
      <c r="K16" s="157">
        <v>228</v>
      </c>
      <c r="L16" s="157">
        <v>13</v>
      </c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</row>
    <row r="17" spans="1:29" ht="20.149999999999999" customHeight="1">
      <c r="A17" s="49" t="s">
        <v>20</v>
      </c>
      <c r="B17" s="159">
        <v>0</v>
      </c>
      <c r="C17" s="159">
        <v>0</v>
      </c>
      <c r="D17" s="159">
        <v>0</v>
      </c>
      <c r="E17" s="159">
        <v>0</v>
      </c>
      <c r="F17" s="159">
        <v>0</v>
      </c>
      <c r="G17" s="159">
        <v>0</v>
      </c>
      <c r="H17" s="159">
        <v>0</v>
      </c>
      <c r="I17" s="159">
        <v>0</v>
      </c>
      <c r="J17" s="159">
        <v>0</v>
      </c>
      <c r="K17" s="159">
        <v>0</v>
      </c>
      <c r="L17" s="159">
        <v>0</v>
      </c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</row>
    <row r="18" spans="1:29" ht="20.149999999999999" customHeight="1">
      <c r="A18" s="49" t="s">
        <v>21</v>
      </c>
      <c r="B18" s="159">
        <v>1</v>
      </c>
      <c r="C18" s="159">
        <v>6</v>
      </c>
      <c r="D18" s="159">
        <v>7</v>
      </c>
      <c r="E18" s="159">
        <v>10000</v>
      </c>
      <c r="F18" s="159">
        <v>25000</v>
      </c>
      <c r="G18" s="159">
        <v>160</v>
      </c>
      <c r="H18" s="159">
        <v>0</v>
      </c>
      <c r="I18" s="159">
        <v>0</v>
      </c>
      <c r="J18" s="159">
        <v>5</v>
      </c>
      <c r="K18" s="159">
        <v>155</v>
      </c>
      <c r="L18" s="159">
        <v>13</v>
      </c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</row>
    <row r="19" spans="1:29" ht="20.149999999999999" customHeight="1">
      <c r="A19" s="51" t="s">
        <v>22</v>
      </c>
      <c r="B19" s="138">
        <f>SUM(B15:B18)</f>
        <v>1</v>
      </c>
      <c r="C19" s="138">
        <f t="shared" ref="C19" si="2">SUM(C15:C18)</f>
        <v>94</v>
      </c>
      <c r="D19" s="138">
        <f t="shared" ref="D19" si="3">SUM(D15:D18)</f>
        <v>95</v>
      </c>
      <c r="E19" s="246"/>
      <c r="F19" s="246"/>
      <c r="G19" s="138">
        <f t="shared" ref="G19" si="4">SUM(G15:G18)</f>
        <v>2297</v>
      </c>
      <c r="H19" s="138">
        <f t="shared" ref="H19" si="5">SUM(H15:H18)</f>
        <v>7</v>
      </c>
      <c r="I19" s="138">
        <f t="shared" ref="I19" si="6">SUM(I15:I18)</f>
        <v>99</v>
      </c>
      <c r="J19" s="138">
        <f t="shared" ref="J19" si="7">SUM(J15:J18)</f>
        <v>86</v>
      </c>
      <c r="K19" s="138">
        <f t="shared" ref="K19" si="8">SUM(K15:K18)</f>
        <v>2105</v>
      </c>
      <c r="L19" s="138">
        <f t="shared" ref="L19" si="9">SUM(L15:L18)</f>
        <v>163</v>
      </c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</row>
    <row r="20" spans="1:29" ht="20.149999999999999" customHeight="1"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</row>
    <row r="21" spans="1:29" ht="20.149999999999999" customHeight="1">
      <c r="A21" s="61" t="s">
        <v>44</v>
      </c>
      <c r="B21" s="143"/>
      <c r="C21" s="143"/>
      <c r="D21" s="145"/>
      <c r="E21" s="143"/>
      <c r="F21" s="145"/>
      <c r="G21" s="154"/>
      <c r="H21" s="143"/>
      <c r="I21" s="144"/>
      <c r="J21" s="144"/>
      <c r="K21" s="144"/>
      <c r="L21" s="145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</row>
    <row r="22" spans="1:29" ht="20.149999999999999" customHeight="1">
      <c r="A22" s="49" t="s">
        <v>18</v>
      </c>
      <c r="B22" s="157">
        <v>62</v>
      </c>
      <c r="C22" s="157">
        <v>201</v>
      </c>
      <c r="D22" s="157">
        <v>263</v>
      </c>
      <c r="E22" s="157">
        <v>15271</v>
      </c>
      <c r="F22" s="157">
        <v>27189</v>
      </c>
      <c r="G22" s="157">
        <v>6412</v>
      </c>
      <c r="H22" s="157">
        <v>27</v>
      </c>
      <c r="I22" s="157">
        <v>127</v>
      </c>
      <c r="J22" s="157">
        <v>249</v>
      </c>
      <c r="K22" s="157">
        <v>6009</v>
      </c>
      <c r="L22" s="157">
        <v>531</v>
      </c>
      <c r="M22" s="158"/>
      <c r="N22" s="21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</row>
    <row r="23" spans="1:29" ht="20.149999999999999" customHeight="1">
      <c r="A23" s="49" t="s">
        <v>19</v>
      </c>
      <c r="B23" s="157">
        <v>57</v>
      </c>
      <c r="C23" s="157">
        <v>151</v>
      </c>
      <c r="D23" s="157">
        <v>208</v>
      </c>
      <c r="E23" s="157">
        <v>14018</v>
      </c>
      <c r="F23" s="157">
        <v>27550</v>
      </c>
      <c r="G23" s="157">
        <v>4959</v>
      </c>
      <c r="H23" s="157">
        <v>6</v>
      </c>
      <c r="I23" s="157">
        <v>99</v>
      </c>
      <c r="J23" s="157">
        <v>149</v>
      </c>
      <c r="K23" s="157">
        <v>4705</v>
      </c>
      <c r="L23" s="157">
        <v>312</v>
      </c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</row>
    <row r="24" spans="1:29" ht="20.149999999999999" customHeight="1">
      <c r="A24" s="49" t="s">
        <v>20</v>
      </c>
      <c r="B24" s="159">
        <v>90</v>
      </c>
      <c r="C24" s="159">
        <v>148</v>
      </c>
      <c r="D24" s="159">
        <v>238</v>
      </c>
      <c r="E24" s="159">
        <v>11348</v>
      </c>
      <c r="F24" s="159">
        <v>28843</v>
      </c>
      <c r="G24" s="159">
        <v>5290</v>
      </c>
      <c r="H24" s="159">
        <v>5</v>
      </c>
      <c r="I24" s="159">
        <v>116</v>
      </c>
      <c r="J24" s="159">
        <v>1407</v>
      </c>
      <c r="K24" s="159">
        <v>3762</v>
      </c>
      <c r="L24" s="159">
        <v>338</v>
      </c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</row>
    <row r="25" spans="1:29" ht="20.149999999999999" customHeight="1">
      <c r="A25" s="49" t="s">
        <v>21</v>
      </c>
      <c r="B25" s="159">
        <v>18</v>
      </c>
      <c r="C25" s="159">
        <v>156</v>
      </c>
      <c r="D25" s="159">
        <v>174</v>
      </c>
      <c r="E25" s="159">
        <v>8000</v>
      </c>
      <c r="F25" s="159">
        <v>28237</v>
      </c>
      <c r="G25" s="159">
        <v>4549</v>
      </c>
      <c r="H25" s="159">
        <v>0</v>
      </c>
      <c r="I25" s="159">
        <v>0</v>
      </c>
      <c r="J25" s="159">
        <v>200</v>
      </c>
      <c r="K25" s="159">
        <v>4349</v>
      </c>
      <c r="L25" s="159">
        <v>313</v>
      </c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</row>
    <row r="26" spans="1:29" ht="20.149999999999999" customHeight="1">
      <c r="A26" s="51" t="s">
        <v>22</v>
      </c>
      <c r="B26" s="138">
        <f>SUM(B22:B25)</f>
        <v>227</v>
      </c>
      <c r="C26" s="138">
        <f t="shared" ref="C26" si="10">SUM(C22:C25)</f>
        <v>656</v>
      </c>
      <c r="D26" s="138">
        <f t="shared" ref="D26" si="11">SUM(D22:D25)</f>
        <v>883</v>
      </c>
      <c r="E26" s="246"/>
      <c r="F26" s="246"/>
      <c r="G26" s="138">
        <f t="shared" ref="G26" si="12">SUM(G22:G25)</f>
        <v>21210</v>
      </c>
      <c r="H26" s="138">
        <f t="shared" ref="H26" si="13">SUM(H22:H25)</f>
        <v>38</v>
      </c>
      <c r="I26" s="138">
        <f t="shared" ref="I26" si="14">SUM(I22:I25)</f>
        <v>342</v>
      </c>
      <c r="J26" s="138">
        <f t="shared" ref="J26" si="15">SUM(J22:J25)</f>
        <v>2005</v>
      </c>
      <c r="K26" s="138">
        <f t="shared" ref="K26" si="16">SUM(K22:K25)</f>
        <v>18825</v>
      </c>
      <c r="L26" s="138">
        <f t="shared" ref="L26" si="17">SUM(L22:L25)</f>
        <v>1494</v>
      </c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</row>
    <row r="27" spans="1:29" ht="20.149999999999999" customHeight="1"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</row>
    <row r="28" spans="1:29" ht="20.149999999999999" customHeight="1">
      <c r="A28" s="61" t="s">
        <v>45</v>
      </c>
      <c r="B28" s="143"/>
      <c r="C28" s="144"/>
      <c r="D28" s="145"/>
      <c r="E28" s="143"/>
      <c r="F28" s="145"/>
      <c r="G28" s="154"/>
      <c r="H28" s="143"/>
      <c r="I28" s="144"/>
      <c r="J28" s="144"/>
      <c r="K28" s="144"/>
      <c r="L28" s="145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</row>
    <row r="29" spans="1:29" ht="20.149999999999999" customHeight="1">
      <c r="A29" s="49" t="s">
        <v>18</v>
      </c>
      <c r="B29" s="157">
        <v>0</v>
      </c>
      <c r="C29" s="157">
        <v>19</v>
      </c>
      <c r="D29" s="157">
        <v>19</v>
      </c>
      <c r="E29" s="157">
        <v>0</v>
      </c>
      <c r="F29" s="157">
        <v>29700</v>
      </c>
      <c r="G29" s="157">
        <v>564</v>
      </c>
      <c r="H29" s="157">
        <v>2</v>
      </c>
      <c r="I29" s="157">
        <v>39</v>
      </c>
      <c r="J29" s="157">
        <v>21</v>
      </c>
      <c r="K29" s="157">
        <v>502</v>
      </c>
      <c r="L29" s="157">
        <v>34</v>
      </c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</row>
    <row r="30" spans="1:29" ht="20.149999999999999" customHeight="1">
      <c r="A30" s="49" t="s">
        <v>19</v>
      </c>
      <c r="B30" s="157">
        <v>0</v>
      </c>
      <c r="C30" s="157">
        <v>8</v>
      </c>
      <c r="D30" s="157">
        <v>8</v>
      </c>
      <c r="E30" s="157">
        <v>0</v>
      </c>
      <c r="F30" s="157">
        <v>18375</v>
      </c>
      <c r="G30" s="157">
        <v>147</v>
      </c>
      <c r="H30" s="157">
        <v>1</v>
      </c>
      <c r="I30" s="157">
        <v>3</v>
      </c>
      <c r="J30" s="157">
        <v>4</v>
      </c>
      <c r="K30" s="157">
        <v>139</v>
      </c>
      <c r="L30" s="157">
        <v>13</v>
      </c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</row>
    <row r="31" spans="1:29" ht="20.149999999999999" customHeight="1">
      <c r="A31" s="49" t="s">
        <v>20</v>
      </c>
      <c r="B31" s="159">
        <v>7</v>
      </c>
      <c r="C31" s="159">
        <v>1</v>
      </c>
      <c r="D31" s="159">
        <v>8</v>
      </c>
      <c r="E31" s="159">
        <v>13640</v>
      </c>
      <c r="F31" s="159">
        <v>28510</v>
      </c>
      <c r="G31" s="159">
        <v>124</v>
      </c>
      <c r="H31" s="159">
        <v>0</v>
      </c>
      <c r="I31" s="159">
        <v>3</v>
      </c>
      <c r="J31" s="159">
        <v>21</v>
      </c>
      <c r="K31" s="159">
        <v>100</v>
      </c>
      <c r="L31" s="159">
        <v>17</v>
      </c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ht="20.149999999999999" customHeight="1">
      <c r="A32" s="49" t="s">
        <v>21</v>
      </c>
      <c r="B32" s="159">
        <v>0</v>
      </c>
      <c r="C32" s="159">
        <v>0</v>
      </c>
      <c r="D32" s="159">
        <v>0</v>
      </c>
      <c r="E32" s="159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30" ht="20.149999999999999" customHeight="1">
      <c r="A33" s="51" t="s">
        <v>22</v>
      </c>
      <c r="B33" s="138">
        <f>SUM(B29:B32)</f>
        <v>7</v>
      </c>
      <c r="C33" s="138">
        <f t="shared" ref="C33" si="18">SUM(C29:C32)</f>
        <v>28</v>
      </c>
      <c r="D33" s="138">
        <f t="shared" ref="D33" si="19">SUM(D29:D32)</f>
        <v>35</v>
      </c>
      <c r="E33" s="246"/>
      <c r="F33" s="246"/>
      <c r="G33" s="138">
        <f t="shared" ref="G33" si="20">SUM(G29:G32)</f>
        <v>835</v>
      </c>
      <c r="H33" s="138">
        <f t="shared" ref="H33" si="21">SUM(H29:H32)</f>
        <v>3</v>
      </c>
      <c r="I33" s="138">
        <f t="shared" ref="I33" si="22">SUM(I29:I32)</f>
        <v>45</v>
      </c>
      <c r="J33" s="138">
        <f t="shared" ref="J33" si="23">SUM(J29:J32)</f>
        <v>46</v>
      </c>
      <c r="K33" s="138">
        <f t="shared" ref="K33" si="24">SUM(K29:K32)</f>
        <v>741</v>
      </c>
      <c r="L33" s="138">
        <f t="shared" ref="L33" si="25">SUM(L29:L32)</f>
        <v>64</v>
      </c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</row>
    <row r="34" spans="1:30" ht="20.149999999999999" customHeight="1"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</row>
    <row r="35" spans="1:30" ht="20.149999999999999" customHeight="1">
      <c r="A35" s="61" t="s">
        <v>47</v>
      </c>
      <c r="B35" s="143"/>
      <c r="C35" s="144"/>
      <c r="D35" s="145"/>
      <c r="E35" s="143"/>
      <c r="F35" s="145"/>
      <c r="G35" s="154"/>
      <c r="H35" s="143"/>
      <c r="I35" s="144"/>
      <c r="J35" s="144"/>
      <c r="K35" s="144"/>
      <c r="L35" s="145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</row>
    <row r="36" spans="1:30" ht="20.149999999999999" customHeight="1">
      <c r="A36" s="49" t="s">
        <v>18</v>
      </c>
      <c r="B36" s="157">
        <f>(B8+B15+B22+B29)</f>
        <v>62</v>
      </c>
      <c r="C36" s="157">
        <f t="shared" ref="C36:L36" si="26">(C8+C15+C22+C29)</f>
        <v>298</v>
      </c>
      <c r="D36" s="157">
        <f t="shared" si="26"/>
        <v>360</v>
      </c>
      <c r="E36" s="246"/>
      <c r="F36" s="246"/>
      <c r="G36" s="157">
        <f t="shared" si="26"/>
        <v>8873</v>
      </c>
      <c r="H36" s="157">
        <f t="shared" si="26"/>
        <v>36</v>
      </c>
      <c r="I36" s="157">
        <f t="shared" si="26"/>
        <v>260</v>
      </c>
      <c r="J36" s="157">
        <f t="shared" si="26"/>
        <v>344</v>
      </c>
      <c r="K36" s="157">
        <f t="shared" si="26"/>
        <v>8233</v>
      </c>
      <c r="L36" s="157">
        <f t="shared" si="26"/>
        <v>702</v>
      </c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</row>
    <row r="37" spans="1:30" ht="20.149999999999999" customHeight="1">
      <c r="A37" s="49" t="s">
        <v>19</v>
      </c>
      <c r="B37" s="157">
        <f t="shared" ref="B37:L39" si="27">(B9+B16+B23+B30)</f>
        <v>57</v>
      </c>
      <c r="C37" s="157">
        <f t="shared" si="27"/>
        <v>179</v>
      </c>
      <c r="D37" s="157">
        <f t="shared" si="27"/>
        <v>236</v>
      </c>
      <c r="E37" s="246"/>
      <c r="F37" s="246"/>
      <c r="G37" s="157">
        <f t="shared" si="27"/>
        <v>5546</v>
      </c>
      <c r="H37" s="157">
        <f t="shared" si="27"/>
        <v>7</v>
      </c>
      <c r="I37" s="157">
        <f t="shared" si="27"/>
        <v>111</v>
      </c>
      <c r="J37" s="157">
        <f t="shared" si="27"/>
        <v>165</v>
      </c>
      <c r="K37" s="157">
        <f t="shared" si="27"/>
        <v>5263</v>
      </c>
      <c r="L37" s="157">
        <f t="shared" si="27"/>
        <v>350</v>
      </c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</row>
    <row r="38" spans="1:30" ht="20.149999999999999" customHeight="1">
      <c r="A38" s="49" t="s">
        <v>20</v>
      </c>
      <c r="B38" s="157">
        <f t="shared" si="27"/>
        <v>97</v>
      </c>
      <c r="C38" s="157">
        <f t="shared" si="27"/>
        <v>149</v>
      </c>
      <c r="D38" s="157">
        <f t="shared" si="27"/>
        <v>246</v>
      </c>
      <c r="E38" s="246"/>
      <c r="F38" s="246"/>
      <c r="G38" s="157">
        <f t="shared" si="27"/>
        <v>5414</v>
      </c>
      <c r="H38" s="157">
        <f t="shared" si="27"/>
        <v>5</v>
      </c>
      <c r="I38" s="157">
        <f t="shared" si="27"/>
        <v>119</v>
      </c>
      <c r="J38" s="157">
        <f t="shared" si="27"/>
        <v>1428</v>
      </c>
      <c r="K38" s="157">
        <f t="shared" si="27"/>
        <v>3862</v>
      </c>
      <c r="L38" s="157">
        <f t="shared" si="27"/>
        <v>355</v>
      </c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</row>
    <row r="39" spans="1:30" ht="20.149999999999999" customHeight="1">
      <c r="A39" s="49" t="s">
        <v>21</v>
      </c>
      <c r="B39" s="157">
        <f t="shared" si="27"/>
        <v>19</v>
      </c>
      <c r="C39" s="157">
        <f t="shared" si="27"/>
        <v>163</v>
      </c>
      <c r="D39" s="157">
        <f t="shared" si="27"/>
        <v>182</v>
      </c>
      <c r="E39" s="246"/>
      <c r="F39" s="246"/>
      <c r="G39" s="157">
        <f t="shared" si="27"/>
        <v>4734</v>
      </c>
      <c r="H39" s="157">
        <f t="shared" si="27"/>
        <v>0</v>
      </c>
      <c r="I39" s="157">
        <f t="shared" si="27"/>
        <v>0</v>
      </c>
      <c r="J39" s="157">
        <f t="shared" si="27"/>
        <v>206</v>
      </c>
      <c r="K39" s="157">
        <f t="shared" si="27"/>
        <v>4528</v>
      </c>
      <c r="L39" s="157">
        <f t="shared" si="27"/>
        <v>328</v>
      </c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</row>
    <row r="40" spans="1:30" ht="20.149999999999999" customHeight="1">
      <c r="A40" s="51" t="s">
        <v>22</v>
      </c>
      <c r="B40" s="138">
        <f>SUM(B36:B39)</f>
        <v>235</v>
      </c>
      <c r="C40" s="138">
        <f t="shared" ref="C40" si="28">SUM(C36:C39)</f>
        <v>789</v>
      </c>
      <c r="D40" s="138">
        <f t="shared" ref="D40" si="29">SUM(D36:D39)</f>
        <v>1024</v>
      </c>
      <c r="E40" s="246"/>
      <c r="F40" s="246"/>
      <c r="G40" s="138">
        <f t="shared" ref="G40" si="30">SUM(G36:G39)</f>
        <v>24567</v>
      </c>
      <c r="H40" s="138">
        <f t="shared" ref="H40" si="31">SUM(H36:H39)</f>
        <v>48</v>
      </c>
      <c r="I40" s="138">
        <f t="shared" ref="I40" si="32">SUM(I36:I39)</f>
        <v>490</v>
      </c>
      <c r="J40" s="138">
        <f t="shared" ref="J40" si="33">SUM(J36:J39)</f>
        <v>2143</v>
      </c>
      <c r="K40" s="138">
        <f t="shared" ref="K40" si="34">SUM(K36:K39)</f>
        <v>21886</v>
      </c>
      <c r="L40" s="138">
        <f t="shared" ref="L40" si="35">SUM(L36:L39)</f>
        <v>1735</v>
      </c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</row>
    <row r="41" spans="1:30" s="3" customFormat="1" ht="20.149999999999999" customHeight="1">
      <c r="A41" s="9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58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2"/>
    </row>
    <row r="42" spans="1:30" s="3" customFormat="1" ht="20.149999999999999" customHeight="1">
      <c r="A42" s="270" t="s">
        <v>286</v>
      </c>
      <c r="B42" s="271"/>
      <c r="C42" s="144"/>
      <c r="D42" s="145"/>
      <c r="E42" s="143"/>
      <c r="F42" s="145"/>
      <c r="G42" s="154"/>
      <c r="H42" s="143"/>
      <c r="I42" s="144"/>
      <c r="J42" s="144"/>
      <c r="K42" s="144"/>
      <c r="L42" s="145"/>
      <c r="M42" s="158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2"/>
    </row>
    <row r="43" spans="1:30" s="3" customFormat="1" ht="20.149999999999999" customHeight="1">
      <c r="A43" s="49" t="s">
        <v>18</v>
      </c>
      <c r="B43" s="157">
        <v>0</v>
      </c>
      <c r="C43" s="157">
        <v>0</v>
      </c>
      <c r="D43" s="157">
        <v>0</v>
      </c>
      <c r="E43" s="157">
        <v>0</v>
      </c>
      <c r="F43" s="157">
        <v>0</v>
      </c>
      <c r="G43" s="157">
        <v>0</v>
      </c>
      <c r="H43" s="157">
        <v>0</v>
      </c>
      <c r="I43" s="157">
        <v>0</v>
      </c>
      <c r="J43" s="157">
        <v>0</v>
      </c>
      <c r="K43" s="157">
        <v>0</v>
      </c>
      <c r="L43" s="157">
        <v>0</v>
      </c>
      <c r="M43" s="158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2"/>
    </row>
    <row r="44" spans="1:30" s="3" customFormat="1" ht="20.149999999999999" customHeight="1">
      <c r="A44" s="49" t="s">
        <v>19</v>
      </c>
      <c r="B44" s="157">
        <v>0</v>
      </c>
      <c r="C44" s="157">
        <v>0</v>
      </c>
      <c r="D44" s="157">
        <v>0</v>
      </c>
      <c r="E44" s="157">
        <v>0</v>
      </c>
      <c r="F44" s="157">
        <v>0</v>
      </c>
      <c r="G44" s="157">
        <v>0</v>
      </c>
      <c r="H44" s="157">
        <v>0</v>
      </c>
      <c r="I44" s="157">
        <v>0</v>
      </c>
      <c r="J44" s="157">
        <v>0</v>
      </c>
      <c r="K44" s="157">
        <v>0</v>
      </c>
      <c r="L44" s="157">
        <v>0</v>
      </c>
      <c r="M44" s="158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2"/>
    </row>
    <row r="45" spans="1:30" s="3" customFormat="1" ht="20.149999999999999" customHeight="1">
      <c r="A45" s="49" t="s">
        <v>20</v>
      </c>
      <c r="B45" s="159">
        <v>0</v>
      </c>
      <c r="C45" s="159">
        <v>0</v>
      </c>
      <c r="D45" s="159">
        <v>0</v>
      </c>
      <c r="E45" s="159">
        <v>0</v>
      </c>
      <c r="F45" s="159">
        <v>0</v>
      </c>
      <c r="G45" s="159">
        <v>0</v>
      </c>
      <c r="H45" s="159">
        <v>0</v>
      </c>
      <c r="I45" s="159">
        <v>0</v>
      </c>
      <c r="J45" s="159">
        <v>0</v>
      </c>
      <c r="K45" s="159">
        <v>0</v>
      </c>
      <c r="L45" s="159">
        <v>0</v>
      </c>
      <c r="M45" s="158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2"/>
    </row>
    <row r="46" spans="1:30" s="3" customFormat="1" ht="20.149999999999999" customHeight="1">
      <c r="A46" s="49" t="s">
        <v>21</v>
      </c>
      <c r="B46" s="159">
        <v>0</v>
      </c>
      <c r="C46" s="159">
        <v>11</v>
      </c>
      <c r="D46" s="159">
        <v>11</v>
      </c>
      <c r="E46" s="159">
        <v>0</v>
      </c>
      <c r="F46" s="159">
        <v>25000</v>
      </c>
      <c r="G46" s="159">
        <v>275</v>
      </c>
      <c r="H46" s="159">
        <v>0</v>
      </c>
      <c r="I46" s="159">
        <v>0</v>
      </c>
      <c r="J46" s="159">
        <v>0</v>
      </c>
      <c r="K46" s="159">
        <v>275</v>
      </c>
      <c r="L46" s="159">
        <v>0</v>
      </c>
      <c r="M46" s="158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2"/>
    </row>
    <row r="47" spans="1:30" s="3" customFormat="1" ht="20.149999999999999" customHeight="1">
      <c r="A47" s="51" t="s">
        <v>22</v>
      </c>
      <c r="B47" s="138">
        <f>SUM(B43:B46)</f>
        <v>0</v>
      </c>
      <c r="C47" s="138">
        <f t="shared" ref="C47:D47" si="36">SUM(C43:C46)</f>
        <v>11</v>
      </c>
      <c r="D47" s="138">
        <f t="shared" si="36"/>
        <v>11</v>
      </c>
      <c r="E47" s="246"/>
      <c r="F47" s="246"/>
      <c r="G47" s="138">
        <f t="shared" ref="G47:L47" si="37">SUM(G43:G46)</f>
        <v>275</v>
      </c>
      <c r="H47" s="138">
        <f t="shared" si="37"/>
        <v>0</v>
      </c>
      <c r="I47" s="138">
        <f t="shared" si="37"/>
        <v>0</v>
      </c>
      <c r="J47" s="138">
        <f t="shared" si="37"/>
        <v>0</v>
      </c>
      <c r="K47" s="138">
        <f t="shared" si="37"/>
        <v>275</v>
      </c>
      <c r="L47" s="138">
        <f t="shared" si="37"/>
        <v>0</v>
      </c>
      <c r="M47" s="158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2"/>
    </row>
    <row r="48" spans="1:30" s="3" customFormat="1" ht="20.149999999999999" customHeight="1">
      <c r="A48" s="9"/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58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2"/>
    </row>
    <row r="49" spans="1:29" ht="20.149999999999999" customHeight="1">
      <c r="A49" s="61" t="s">
        <v>46</v>
      </c>
      <c r="B49" s="143"/>
      <c r="C49" s="144"/>
      <c r="D49" s="145"/>
      <c r="E49" s="143"/>
      <c r="F49" s="144"/>
      <c r="G49" s="154"/>
      <c r="H49" s="143"/>
      <c r="I49" s="144"/>
      <c r="J49" s="144"/>
      <c r="K49" s="144"/>
      <c r="L49" s="145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</row>
    <row r="50" spans="1:29" ht="20.149999999999999" customHeight="1">
      <c r="A50" s="49" t="s">
        <v>18</v>
      </c>
      <c r="B50" s="159">
        <f>(B8+B15+B22+B29+B43)</f>
        <v>62</v>
      </c>
      <c r="C50" s="159">
        <f t="shared" ref="C50:D50" si="38">(C8+C15+C22+C29+C43)</f>
        <v>298</v>
      </c>
      <c r="D50" s="159">
        <f t="shared" si="38"/>
        <v>360</v>
      </c>
      <c r="E50" s="246"/>
      <c r="F50" s="246"/>
      <c r="G50" s="159">
        <f t="shared" ref="G50:L50" si="39">(G8+G15+G22+G29+G43)</f>
        <v>8873</v>
      </c>
      <c r="H50" s="159">
        <f t="shared" si="39"/>
        <v>36</v>
      </c>
      <c r="I50" s="159">
        <f t="shared" si="39"/>
        <v>260</v>
      </c>
      <c r="J50" s="159">
        <f t="shared" si="39"/>
        <v>344</v>
      </c>
      <c r="K50" s="159">
        <f t="shared" si="39"/>
        <v>8233</v>
      </c>
      <c r="L50" s="159">
        <f t="shared" si="39"/>
        <v>702</v>
      </c>
      <c r="M50" s="164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</row>
    <row r="51" spans="1:29" ht="20.149999999999999" customHeight="1">
      <c r="A51" s="49" t="s">
        <v>19</v>
      </c>
      <c r="B51" s="159">
        <f t="shared" ref="B51:D53" si="40">(B9+B16+B23+B30+B44)</f>
        <v>57</v>
      </c>
      <c r="C51" s="159">
        <f t="shared" si="40"/>
        <v>179</v>
      </c>
      <c r="D51" s="159">
        <f t="shared" si="40"/>
        <v>236</v>
      </c>
      <c r="E51" s="246"/>
      <c r="F51" s="246"/>
      <c r="G51" s="159">
        <f t="shared" ref="G51:L51" si="41">(G9+G16+G23+G30+G44)</f>
        <v>5546</v>
      </c>
      <c r="H51" s="159">
        <f t="shared" si="41"/>
        <v>7</v>
      </c>
      <c r="I51" s="159">
        <f t="shared" si="41"/>
        <v>111</v>
      </c>
      <c r="J51" s="159">
        <f t="shared" si="41"/>
        <v>165</v>
      </c>
      <c r="K51" s="159">
        <f t="shared" si="41"/>
        <v>5263</v>
      </c>
      <c r="L51" s="159">
        <f t="shared" si="41"/>
        <v>350</v>
      </c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</row>
    <row r="52" spans="1:29" ht="20.149999999999999" customHeight="1">
      <c r="A52" s="49" t="s">
        <v>20</v>
      </c>
      <c r="B52" s="159">
        <f t="shared" si="40"/>
        <v>97</v>
      </c>
      <c r="C52" s="159">
        <f t="shared" si="40"/>
        <v>149</v>
      </c>
      <c r="D52" s="159">
        <f t="shared" si="40"/>
        <v>246</v>
      </c>
      <c r="E52" s="246"/>
      <c r="F52" s="246"/>
      <c r="G52" s="159">
        <f t="shared" ref="G52:L52" si="42">(G10+G17+G24+G31+G45)</f>
        <v>5414</v>
      </c>
      <c r="H52" s="159">
        <f t="shared" si="42"/>
        <v>5</v>
      </c>
      <c r="I52" s="159">
        <f t="shared" si="42"/>
        <v>119</v>
      </c>
      <c r="J52" s="159">
        <f t="shared" si="42"/>
        <v>1428</v>
      </c>
      <c r="K52" s="159">
        <f t="shared" si="42"/>
        <v>3862</v>
      </c>
      <c r="L52" s="159">
        <f t="shared" si="42"/>
        <v>355</v>
      </c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</row>
    <row r="53" spans="1:29" ht="20.149999999999999" customHeight="1">
      <c r="A53" s="49" t="s">
        <v>21</v>
      </c>
      <c r="B53" s="159">
        <f t="shared" si="40"/>
        <v>19</v>
      </c>
      <c r="C53" s="159">
        <f t="shared" si="40"/>
        <v>174</v>
      </c>
      <c r="D53" s="159">
        <f t="shared" si="40"/>
        <v>193</v>
      </c>
      <c r="E53" s="246"/>
      <c r="F53" s="246"/>
      <c r="G53" s="159">
        <f t="shared" ref="G53:L53" si="43">(G11+G18+G25+G32+G46)</f>
        <v>5009</v>
      </c>
      <c r="H53" s="159">
        <f t="shared" si="43"/>
        <v>0</v>
      </c>
      <c r="I53" s="159">
        <f t="shared" si="43"/>
        <v>0</v>
      </c>
      <c r="J53" s="159">
        <f t="shared" si="43"/>
        <v>206</v>
      </c>
      <c r="K53" s="159">
        <f t="shared" si="43"/>
        <v>4803</v>
      </c>
      <c r="L53" s="159">
        <f t="shared" si="43"/>
        <v>328</v>
      </c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</row>
    <row r="54" spans="1:29" ht="20.149999999999999" customHeight="1">
      <c r="A54" s="51" t="s">
        <v>22</v>
      </c>
      <c r="B54" s="138">
        <f>SUM(B50:B53)</f>
        <v>235</v>
      </c>
      <c r="C54" s="138">
        <f t="shared" ref="C54" si="44">SUM(C50:C53)</f>
        <v>800</v>
      </c>
      <c r="D54" s="138">
        <f t="shared" ref="D54" si="45">SUM(D50:D53)</f>
        <v>1035</v>
      </c>
      <c r="E54" s="246"/>
      <c r="F54" s="246"/>
      <c r="G54" s="138">
        <f t="shared" ref="G54" si="46">SUM(G50:G53)</f>
        <v>24842</v>
      </c>
      <c r="H54" s="138">
        <f t="shared" ref="H54" si="47">SUM(H50:H53)</f>
        <v>48</v>
      </c>
      <c r="I54" s="138">
        <f t="shared" ref="I54" si="48">SUM(I50:I53)</f>
        <v>490</v>
      </c>
      <c r="J54" s="138">
        <f t="shared" ref="J54" si="49">SUM(J50:J53)</f>
        <v>2143</v>
      </c>
      <c r="K54" s="138">
        <f t="shared" ref="K54" si="50">SUM(K50:K53)</f>
        <v>22161</v>
      </c>
      <c r="L54" s="138">
        <f t="shared" ref="L54" si="51">SUM(L50:L53)</f>
        <v>1735</v>
      </c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</row>
    <row r="55" spans="1:29" ht="20.149999999999999" customHeight="1"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</row>
    <row r="56" spans="1:29" ht="20.149999999999999" customHeight="1">
      <c r="A56" s="91"/>
      <c r="B56" s="167"/>
      <c r="C56" s="167"/>
      <c r="D56" s="167"/>
      <c r="E56" s="166"/>
      <c r="F56" s="166"/>
      <c r="G56" s="167"/>
      <c r="H56" s="167"/>
      <c r="I56" s="167"/>
      <c r="J56" s="167"/>
      <c r="K56" s="167"/>
      <c r="L56" s="166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</row>
    <row r="57" spans="1:29" ht="20.149999999999999" customHeight="1"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</row>
    <row r="58" spans="1:29" ht="20.149999999999999" customHeight="1"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</row>
    <row r="59" spans="1:29" ht="20.149999999999999" customHeight="1"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</row>
    <row r="60" spans="1:29" ht="20.149999999999999" customHeight="1"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</row>
    <row r="61" spans="1:29" ht="20.149999999999999" customHeight="1"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</row>
    <row r="62" spans="1:29" ht="20.149999999999999" customHeight="1"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</row>
    <row r="63" spans="1:29" ht="20.149999999999999" customHeight="1"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</row>
    <row r="64" spans="1:29" ht="20.149999999999999" customHeight="1"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</row>
    <row r="65" spans="2:29" ht="20.149999999999999" customHeight="1"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</row>
    <row r="66" spans="2:29" ht="20.149999999999999" customHeight="1"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</row>
    <row r="67" spans="2:29" ht="20.149999999999999" customHeight="1"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</row>
    <row r="68" spans="2:29" ht="20.149999999999999" customHeight="1"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</row>
    <row r="69" spans="2:29" ht="20.149999999999999" customHeight="1"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  <c r="AC69" s="158"/>
    </row>
    <row r="70" spans="2:29" ht="20.149999999999999" customHeight="1"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58"/>
    </row>
    <row r="71" spans="2:29" ht="20.149999999999999" customHeight="1"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158"/>
    </row>
    <row r="72" spans="2:29" ht="20.149999999999999" customHeight="1"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</row>
    <row r="73" spans="2:29" ht="20.149999999999999" customHeight="1"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</row>
    <row r="74" spans="2:29" ht="20.149999999999999" customHeight="1"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</row>
    <row r="75" spans="2:29" ht="20.149999999999999" customHeight="1"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</row>
    <row r="76" spans="2:29" ht="20.149999999999999" customHeight="1"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</row>
    <row r="77" spans="2:29" ht="20.149999999999999" customHeight="1"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</row>
    <row r="78" spans="2:29" ht="20.149999999999999" customHeight="1"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</row>
    <row r="79" spans="2:29" ht="20.149999999999999" customHeight="1"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</row>
    <row r="80" spans="2:29" ht="20.149999999999999" customHeight="1"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</row>
    <row r="81" spans="2:29" ht="20.149999999999999" customHeight="1"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</row>
    <row r="82" spans="2:29" ht="20.149999999999999" customHeight="1"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  <c r="AC82" s="158"/>
    </row>
    <row r="83" spans="2:29" ht="20.149999999999999" customHeight="1"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</row>
    <row r="84" spans="2:29" ht="20.149999999999999" customHeight="1"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</row>
    <row r="85" spans="2:29" ht="20.149999999999999" customHeight="1"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</row>
    <row r="86" spans="2:29" ht="20.149999999999999" customHeight="1"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</row>
    <row r="87" spans="2:29" ht="20.149999999999999" customHeight="1"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  <c r="AC87" s="158"/>
    </row>
    <row r="88" spans="2:29" ht="20.149999999999999" customHeight="1"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</row>
    <row r="89" spans="2:29" ht="20.149999999999999" customHeight="1"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  <c r="AC89" s="158"/>
    </row>
    <row r="90" spans="2:29" ht="20.149999999999999" customHeight="1"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  <c r="AC90" s="158"/>
    </row>
    <row r="91" spans="2:29" ht="20.149999999999999" customHeight="1"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  <c r="AC91" s="158"/>
    </row>
    <row r="92" spans="2:29" ht="20.149999999999999" customHeight="1"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</row>
    <row r="93" spans="2:29" ht="20.149999999999999" customHeight="1"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</row>
    <row r="94" spans="2:29" ht="20.149999999999999" customHeight="1"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</row>
    <row r="95" spans="2:29" ht="20.149999999999999" customHeight="1"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</row>
    <row r="96" spans="2:29" ht="20.149999999999999" customHeight="1"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8"/>
      <c r="AA96" s="158"/>
      <c r="AB96" s="158"/>
      <c r="AC96" s="158"/>
    </row>
    <row r="97" spans="2:29" ht="20.149999999999999" customHeight="1"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8"/>
      <c r="S97" s="158"/>
      <c r="T97" s="158"/>
      <c r="U97" s="158"/>
      <c r="V97" s="158"/>
      <c r="W97" s="158"/>
      <c r="X97" s="158"/>
      <c r="Y97" s="158"/>
      <c r="Z97" s="158"/>
      <c r="AA97" s="158"/>
      <c r="AB97" s="158"/>
      <c r="AC97" s="158"/>
    </row>
    <row r="98" spans="2:29" ht="20.149999999999999" customHeight="1">
      <c r="B98" s="158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58"/>
      <c r="Z98" s="158"/>
      <c r="AA98" s="158"/>
      <c r="AB98" s="158"/>
      <c r="AC98" s="158"/>
    </row>
    <row r="99" spans="2:29" ht="20.149999999999999" customHeight="1"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Z99" s="158"/>
      <c r="AA99" s="158"/>
      <c r="AB99" s="158"/>
      <c r="AC99" s="158"/>
    </row>
    <row r="100" spans="2:29" ht="20.149999999999999" customHeight="1"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Z100" s="158"/>
      <c r="AA100" s="158"/>
      <c r="AB100" s="158"/>
      <c r="AC100" s="158"/>
    </row>
    <row r="101" spans="2:29" ht="20.149999999999999" customHeight="1"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8"/>
      <c r="AC101" s="158"/>
    </row>
    <row r="102" spans="2:29" ht="20.149999999999999" customHeight="1"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58"/>
      <c r="Z102" s="158"/>
      <c r="AA102" s="158"/>
      <c r="AB102" s="158"/>
      <c r="AC102" s="158"/>
    </row>
    <row r="103" spans="2:29" ht="20.149999999999999" customHeight="1"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  <c r="R103" s="158"/>
      <c r="S103" s="158"/>
      <c r="T103" s="158"/>
      <c r="U103" s="158"/>
      <c r="V103" s="158"/>
      <c r="W103" s="158"/>
      <c r="X103" s="158"/>
      <c r="Y103" s="158"/>
      <c r="Z103" s="158"/>
      <c r="AA103" s="158"/>
      <c r="AB103" s="158"/>
      <c r="AC103" s="158"/>
    </row>
    <row r="104" spans="2:29" ht="20.149999999999999" customHeight="1"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  <c r="V104" s="158"/>
      <c r="W104" s="158"/>
      <c r="X104" s="158"/>
      <c r="Y104" s="158"/>
      <c r="Z104" s="158"/>
      <c r="AA104" s="158"/>
      <c r="AB104" s="158"/>
      <c r="AC104" s="158"/>
    </row>
    <row r="105" spans="2:29" ht="20.149999999999999" customHeight="1"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  <c r="V105" s="158"/>
      <c r="W105" s="158"/>
      <c r="X105" s="158"/>
      <c r="Y105" s="158"/>
      <c r="Z105" s="158"/>
      <c r="AA105" s="158"/>
      <c r="AB105" s="158"/>
      <c r="AC105" s="158"/>
    </row>
    <row r="106" spans="2:29" ht="20.149999999999999" customHeight="1"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</row>
    <row r="107" spans="2:29" ht="20.149999999999999" customHeight="1">
      <c r="B107" s="158"/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  <c r="R107" s="158"/>
      <c r="S107" s="158"/>
      <c r="T107" s="158"/>
      <c r="U107" s="158"/>
      <c r="V107" s="158"/>
      <c r="W107" s="158"/>
      <c r="X107" s="158"/>
      <c r="Y107" s="158"/>
      <c r="Z107" s="158"/>
      <c r="AA107" s="158"/>
      <c r="AB107" s="158"/>
      <c r="AC107" s="158"/>
    </row>
    <row r="108" spans="2:29" ht="20.149999999999999" customHeight="1"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  <c r="W108" s="158"/>
      <c r="X108" s="158"/>
      <c r="Y108" s="158"/>
      <c r="Z108" s="158"/>
      <c r="AA108" s="158"/>
      <c r="AB108" s="158"/>
      <c r="AC108" s="158"/>
    </row>
    <row r="109" spans="2:29" ht="20.149999999999999" customHeight="1"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  <c r="R109" s="158"/>
      <c r="S109" s="158"/>
      <c r="T109" s="158"/>
      <c r="U109" s="158"/>
      <c r="V109" s="158"/>
      <c r="W109" s="158"/>
      <c r="X109" s="158"/>
      <c r="Y109" s="158"/>
      <c r="Z109" s="158"/>
      <c r="AA109" s="158"/>
      <c r="AB109" s="158"/>
      <c r="AC109" s="158"/>
    </row>
    <row r="110" spans="2:29" ht="20.149999999999999" customHeight="1"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  <c r="V110" s="158"/>
      <c r="W110" s="158"/>
      <c r="X110" s="158"/>
      <c r="Y110" s="158"/>
      <c r="Z110" s="158"/>
      <c r="AA110" s="158"/>
      <c r="AB110" s="158"/>
      <c r="AC110" s="158"/>
    </row>
    <row r="111" spans="2:29" ht="20.149999999999999" customHeight="1"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  <c r="W111" s="158"/>
      <c r="X111" s="158"/>
      <c r="Y111" s="158"/>
      <c r="Z111" s="158"/>
      <c r="AA111" s="158"/>
      <c r="AB111" s="158"/>
      <c r="AC111" s="158"/>
    </row>
    <row r="112" spans="2:29" ht="20.149999999999999" customHeight="1"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  <c r="AC112" s="158"/>
    </row>
    <row r="113" spans="2:29" ht="20.149999999999999" customHeight="1"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  <c r="V113" s="158"/>
      <c r="W113" s="158"/>
      <c r="X113" s="158"/>
      <c r="Y113" s="158"/>
      <c r="Z113" s="158"/>
      <c r="AA113" s="158"/>
      <c r="AB113" s="158"/>
      <c r="AC113" s="158"/>
    </row>
    <row r="114" spans="2:29" ht="20.149999999999999" customHeight="1"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  <c r="AA114" s="158"/>
      <c r="AB114" s="158"/>
      <c r="AC114" s="158"/>
    </row>
    <row r="115" spans="2:29" ht="20.149999999999999" customHeight="1"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8"/>
      <c r="AC115" s="158"/>
    </row>
    <row r="116" spans="2:29" ht="20.149999999999999" customHeight="1"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  <c r="AC116" s="158"/>
    </row>
    <row r="117" spans="2:29" ht="20.149999999999999" customHeight="1"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/>
      <c r="AC117" s="158"/>
    </row>
    <row r="118" spans="2:29" ht="20.149999999999999" customHeight="1"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8"/>
      <c r="AC118" s="158"/>
    </row>
    <row r="119" spans="2:29" ht="20.149999999999999" customHeight="1"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/>
      <c r="AC119" s="158"/>
    </row>
    <row r="120" spans="2:29" ht="20.149999999999999" customHeight="1">
      <c r="B120" s="158"/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/>
      <c r="AC120" s="158"/>
    </row>
    <row r="121" spans="2:29" ht="20.149999999999999" customHeight="1"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58"/>
      <c r="AC121" s="158"/>
    </row>
    <row r="122" spans="2:29" ht="20.149999999999999" customHeight="1">
      <c r="B122" s="158"/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  <c r="V122" s="158"/>
      <c r="W122" s="158"/>
      <c r="X122" s="158"/>
      <c r="Y122" s="158"/>
      <c r="Z122" s="158"/>
      <c r="AA122" s="158"/>
      <c r="AB122" s="158"/>
      <c r="AC122" s="158"/>
    </row>
    <row r="123" spans="2:29" ht="20.149999999999999" customHeight="1">
      <c r="B123" s="158"/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58"/>
      <c r="S123" s="158"/>
      <c r="T123" s="158"/>
      <c r="U123" s="158"/>
      <c r="V123" s="158"/>
      <c r="W123" s="158"/>
      <c r="X123" s="158"/>
      <c r="Y123" s="158"/>
      <c r="Z123" s="158"/>
      <c r="AA123" s="158"/>
      <c r="AB123" s="158"/>
      <c r="AC123" s="158"/>
    </row>
    <row r="124" spans="2:29" ht="20.149999999999999" customHeight="1">
      <c r="B124" s="158"/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  <c r="R124" s="158"/>
      <c r="S124" s="158"/>
      <c r="T124" s="158"/>
      <c r="U124" s="158"/>
      <c r="V124" s="158"/>
      <c r="W124" s="158"/>
      <c r="X124" s="158"/>
      <c r="Y124" s="158"/>
      <c r="Z124" s="158"/>
      <c r="AA124" s="158"/>
      <c r="AB124" s="158"/>
      <c r="AC124" s="158"/>
    </row>
    <row r="125" spans="2:29" ht="20.149999999999999" customHeight="1"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  <c r="AB125" s="158"/>
      <c r="AC125" s="158"/>
    </row>
    <row r="126" spans="2:29" ht="20.149999999999999" customHeight="1"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  <c r="W126" s="158"/>
      <c r="X126" s="158"/>
      <c r="Y126" s="158"/>
      <c r="Z126" s="158"/>
      <c r="AA126" s="158"/>
      <c r="AB126" s="158"/>
      <c r="AC126" s="158"/>
    </row>
    <row r="127" spans="2:29" ht="20.149999999999999" customHeight="1"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  <c r="V127" s="158"/>
      <c r="W127" s="158"/>
      <c r="X127" s="158"/>
      <c r="Y127" s="158"/>
      <c r="Z127" s="158"/>
      <c r="AA127" s="158"/>
      <c r="AB127" s="158"/>
      <c r="AC127" s="158"/>
    </row>
    <row r="128" spans="2:29" ht="20.149999999999999" customHeight="1">
      <c r="B128" s="158"/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  <c r="V128" s="158"/>
      <c r="W128" s="158"/>
      <c r="X128" s="158"/>
      <c r="Y128" s="158"/>
      <c r="Z128" s="158"/>
      <c r="AA128" s="158"/>
      <c r="AB128" s="158"/>
      <c r="AC128" s="158"/>
    </row>
    <row r="129" spans="2:29" ht="20.149999999999999" customHeight="1"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  <c r="R129" s="158"/>
      <c r="S129" s="158"/>
      <c r="T129" s="158"/>
      <c r="U129" s="158"/>
      <c r="V129" s="158"/>
      <c r="W129" s="158"/>
      <c r="X129" s="158"/>
      <c r="Y129" s="158"/>
      <c r="Z129" s="158"/>
      <c r="AA129" s="158"/>
      <c r="AB129" s="158"/>
      <c r="AC129" s="158"/>
    </row>
    <row r="130" spans="2:29" ht="20.149999999999999" customHeight="1">
      <c r="B130" s="158"/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8"/>
      <c r="S130" s="158"/>
      <c r="T130" s="158"/>
      <c r="U130" s="158"/>
      <c r="V130" s="158"/>
      <c r="W130" s="158"/>
      <c r="X130" s="158"/>
      <c r="Y130" s="158"/>
      <c r="Z130" s="158"/>
      <c r="AA130" s="158"/>
      <c r="AB130" s="158"/>
      <c r="AC130" s="158"/>
    </row>
    <row r="131" spans="2:29" ht="20.149999999999999" customHeight="1">
      <c r="B131" s="158"/>
      <c r="C131" s="158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  <c r="R131" s="158"/>
      <c r="S131" s="158"/>
      <c r="T131" s="158"/>
      <c r="U131" s="158"/>
      <c r="V131" s="158"/>
      <c r="W131" s="158"/>
      <c r="X131" s="158"/>
      <c r="Y131" s="158"/>
      <c r="Z131" s="158"/>
      <c r="AA131" s="158"/>
      <c r="AB131" s="158"/>
      <c r="AC131" s="158"/>
    </row>
    <row r="132" spans="2:29" ht="20.149999999999999" customHeight="1"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  <c r="AA132" s="158"/>
      <c r="AB132" s="158"/>
      <c r="AC132" s="158"/>
    </row>
    <row r="133" spans="2:29" ht="20.149999999999999" customHeight="1"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  <c r="AC133" s="158"/>
    </row>
    <row r="134" spans="2:29" ht="20.149999999999999" customHeight="1">
      <c r="B134" s="158"/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  <c r="W134" s="158"/>
      <c r="X134" s="158"/>
      <c r="Y134" s="158"/>
      <c r="Z134" s="158"/>
      <c r="AA134" s="158"/>
      <c r="AB134" s="158"/>
      <c r="AC134" s="158"/>
    </row>
    <row r="135" spans="2:29" ht="20.149999999999999" customHeight="1">
      <c r="B135" s="158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  <c r="S135" s="158"/>
      <c r="T135" s="158"/>
      <c r="U135" s="158"/>
      <c r="V135" s="158"/>
      <c r="W135" s="158"/>
      <c r="X135" s="158"/>
      <c r="Y135" s="158"/>
      <c r="Z135" s="158"/>
      <c r="AA135" s="158"/>
      <c r="AB135" s="158"/>
      <c r="AC135" s="158"/>
    </row>
    <row r="136" spans="2:29" ht="20.149999999999999" customHeight="1"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  <c r="R136" s="158"/>
      <c r="S136" s="158"/>
      <c r="T136" s="158"/>
      <c r="U136" s="158"/>
      <c r="V136" s="158"/>
      <c r="W136" s="158"/>
      <c r="X136" s="158"/>
      <c r="Y136" s="158"/>
      <c r="Z136" s="158"/>
      <c r="AA136" s="158"/>
      <c r="AB136" s="158"/>
      <c r="AC136" s="158"/>
    </row>
    <row r="137" spans="2:29" ht="20.149999999999999" customHeight="1"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  <c r="R137" s="158"/>
      <c r="S137" s="158"/>
      <c r="T137" s="158"/>
      <c r="U137" s="158"/>
      <c r="V137" s="158"/>
      <c r="W137" s="158"/>
      <c r="X137" s="158"/>
      <c r="Y137" s="158"/>
      <c r="Z137" s="158"/>
      <c r="AA137" s="158"/>
      <c r="AB137" s="158"/>
      <c r="AC137" s="158"/>
    </row>
    <row r="138" spans="2:29" ht="20.149999999999999" customHeight="1">
      <c r="B138" s="158"/>
      <c r="C138" s="158"/>
      <c r="D138" s="158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  <c r="R138" s="158"/>
      <c r="S138" s="158"/>
      <c r="T138" s="158"/>
      <c r="U138" s="158"/>
      <c r="V138" s="158"/>
      <c r="W138" s="158"/>
      <c r="X138" s="158"/>
      <c r="Y138" s="158"/>
      <c r="Z138" s="158"/>
      <c r="AA138" s="158"/>
      <c r="AB138" s="158"/>
      <c r="AC138" s="158"/>
    </row>
    <row r="139" spans="2:29" ht="20.149999999999999" customHeight="1">
      <c r="B139" s="158"/>
      <c r="C139" s="158"/>
      <c r="D139" s="158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  <c r="R139" s="158"/>
      <c r="S139" s="158"/>
      <c r="T139" s="158"/>
      <c r="U139" s="158"/>
      <c r="V139" s="158"/>
      <c r="W139" s="158"/>
      <c r="X139" s="158"/>
      <c r="Y139" s="158"/>
      <c r="Z139" s="158"/>
      <c r="AA139" s="158"/>
      <c r="AB139" s="158"/>
      <c r="AC139" s="158"/>
    </row>
    <row r="140" spans="2:29" ht="20.149999999999999" customHeight="1"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  <c r="S140" s="158"/>
      <c r="T140" s="158"/>
      <c r="U140" s="158"/>
      <c r="V140" s="158"/>
      <c r="W140" s="158"/>
      <c r="X140" s="158"/>
      <c r="Y140" s="158"/>
      <c r="Z140" s="158"/>
      <c r="AA140" s="158"/>
      <c r="AB140" s="158"/>
      <c r="AC140" s="158"/>
    </row>
    <row r="141" spans="2:29" ht="20.149999999999999" customHeight="1">
      <c r="B141" s="158"/>
      <c r="C141" s="158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  <c r="R141" s="158"/>
      <c r="S141" s="158"/>
      <c r="T141" s="158"/>
      <c r="U141" s="158"/>
      <c r="V141" s="158"/>
      <c r="W141" s="158"/>
      <c r="X141" s="158"/>
      <c r="Y141" s="158"/>
      <c r="Z141" s="158"/>
      <c r="AA141" s="158"/>
      <c r="AB141" s="158"/>
      <c r="AC141" s="158"/>
    </row>
    <row r="142" spans="2:29" ht="20.149999999999999" customHeight="1">
      <c r="B142" s="158"/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  <c r="R142" s="158"/>
      <c r="S142" s="158"/>
      <c r="T142" s="158"/>
      <c r="U142" s="158"/>
      <c r="V142" s="158"/>
      <c r="W142" s="158"/>
      <c r="X142" s="158"/>
      <c r="Y142" s="158"/>
      <c r="Z142" s="158"/>
      <c r="AA142" s="158"/>
      <c r="AB142" s="158"/>
      <c r="AC142" s="158"/>
    </row>
    <row r="143" spans="2:29" ht="20.149999999999999" customHeight="1">
      <c r="B143" s="158"/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  <c r="R143" s="158"/>
      <c r="S143" s="158"/>
      <c r="T143" s="158"/>
      <c r="U143" s="158"/>
      <c r="V143" s="158"/>
      <c r="W143" s="158"/>
      <c r="X143" s="158"/>
      <c r="Y143" s="158"/>
      <c r="Z143" s="158"/>
      <c r="AA143" s="158"/>
      <c r="AB143" s="158"/>
      <c r="AC143" s="158"/>
    </row>
    <row r="144" spans="2:29" ht="20.149999999999999" customHeight="1">
      <c r="B144" s="158"/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  <c r="R144" s="158"/>
      <c r="S144" s="158"/>
      <c r="T144" s="158"/>
      <c r="U144" s="158"/>
      <c r="V144" s="158"/>
      <c r="W144" s="158"/>
      <c r="X144" s="158"/>
      <c r="Y144" s="158"/>
      <c r="Z144" s="158"/>
      <c r="AA144" s="158"/>
      <c r="AB144" s="158"/>
      <c r="AC144" s="158"/>
    </row>
    <row r="145" spans="2:29" ht="20.149999999999999" customHeight="1">
      <c r="B145" s="158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  <c r="S145" s="158"/>
      <c r="T145" s="158"/>
      <c r="U145" s="158"/>
      <c r="V145" s="158"/>
      <c r="W145" s="158"/>
      <c r="X145" s="158"/>
      <c r="Y145" s="158"/>
      <c r="Z145" s="158"/>
      <c r="AA145" s="158"/>
      <c r="AB145" s="158"/>
      <c r="AC145" s="158"/>
    </row>
    <row r="146" spans="2:29" ht="20.149999999999999" customHeight="1"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  <c r="R146" s="158"/>
      <c r="S146" s="158"/>
      <c r="T146" s="158"/>
      <c r="U146" s="158"/>
      <c r="V146" s="158"/>
      <c r="W146" s="158"/>
      <c r="X146" s="158"/>
      <c r="Y146" s="158"/>
      <c r="Z146" s="158"/>
      <c r="AA146" s="158"/>
      <c r="AB146" s="158"/>
      <c r="AC146" s="158"/>
    </row>
    <row r="147" spans="2:29" ht="20.149999999999999" customHeight="1">
      <c r="B147" s="158"/>
      <c r="C147" s="158"/>
      <c r="D147" s="158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  <c r="R147" s="158"/>
      <c r="S147" s="158"/>
      <c r="T147" s="158"/>
      <c r="U147" s="158"/>
      <c r="V147" s="158"/>
      <c r="W147" s="158"/>
      <c r="X147" s="158"/>
      <c r="Y147" s="158"/>
      <c r="Z147" s="158"/>
      <c r="AA147" s="158"/>
      <c r="AB147" s="158"/>
      <c r="AC147" s="158"/>
    </row>
    <row r="148" spans="2:29" ht="20.149999999999999" customHeight="1">
      <c r="B148" s="158"/>
      <c r="C148" s="158"/>
      <c r="D148" s="158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  <c r="R148" s="158"/>
      <c r="S148" s="158"/>
      <c r="T148" s="158"/>
      <c r="U148" s="158"/>
      <c r="V148" s="158"/>
      <c r="W148" s="158"/>
      <c r="X148" s="158"/>
      <c r="Y148" s="158"/>
      <c r="Z148" s="158"/>
      <c r="AA148" s="158"/>
      <c r="AB148" s="158"/>
      <c r="AC148" s="158"/>
    </row>
    <row r="149" spans="2:29" ht="20.149999999999999" customHeight="1">
      <c r="B149" s="158"/>
      <c r="C149" s="158"/>
      <c r="D149" s="158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  <c r="R149" s="158"/>
      <c r="S149" s="158"/>
      <c r="T149" s="158"/>
      <c r="U149" s="158"/>
      <c r="V149" s="158"/>
      <c r="W149" s="158"/>
      <c r="X149" s="158"/>
      <c r="Y149" s="158"/>
      <c r="Z149" s="158"/>
      <c r="AA149" s="158"/>
      <c r="AB149" s="158"/>
      <c r="AC149" s="158"/>
    </row>
    <row r="150" spans="2:29" ht="20.149999999999999" customHeight="1">
      <c r="B150" s="158"/>
      <c r="C150" s="158"/>
      <c r="D150" s="158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  <c r="R150" s="158"/>
      <c r="S150" s="158"/>
      <c r="T150" s="158"/>
      <c r="U150" s="158"/>
      <c r="V150" s="158"/>
      <c r="W150" s="158"/>
      <c r="X150" s="158"/>
      <c r="Y150" s="158"/>
      <c r="Z150" s="158"/>
      <c r="AA150" s="158"/>
      <c r="AB150" s="158"/>
      <c r="AC150" s="158"/>
    </row>
    <row r="151" spans="2:29" ht="20.149999999999999" customHeight="1">
      <c r="B151" s="158"/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  <c r="R151" s="158"/>
      <c r="S151" s="158"/>
      <c r="T151" s="158"/>
      <c r="U151" s="158"/>
      <c r="V151" s="158"/>
      <c r="W151" s="158"/>
      <c r="X151" s="158"/>
      <c r="Y151" s="158"/>
      <c r="Z151" s="158"/>
      <c r="AA151" s="158"/>
      <c r="AB151" s="158"/>
      <c r="AC151" s="158"/>
    </row>
    <row r="152" spans="2:29" ht="20.149999999999999" customHeight="1">
      <c r="B152" s="158"/>
      <c r="C152" s="158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  <c r="R152" s="158"/>
      <c r="S152" s="158"/>
      <c r="T152" s="158"/>
      <c r="U152" s="158"/>
      <c r="V152" s="158"/>
      <c r="W152" s="158"/>
      <c r="X152" s="158"/>
      <c r="Y152" s="158"/>
      <c r="Z152" s="158"/>
      <c r="AA152" s="158"/>
      <c r="AB152" s="158"/>
      <c r="AC152" s="158"/>
    </row>
    <row r="153" spans="2:29" ht="20.149999999999999" customHeight="1">
      <c r="B153" s="158"/>
      <c r="C153" s="158"/>
      <c r="D153" s="158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  <c r="R153" s="158"/>
      <c r="S153" s="158"/>
      <c r="T153" s="158"/>
      <c r="U153" s="158"/>
      <c r="V153" s="158"/>
      <c r="W153" s="158"/>
      <c r="X153" s="158"/>
      <c r="Y153" s="158"/>
      <c r="Z153" s="158"/>
      <c r="AA153" s="158"/>
      <c r="AB153" s="158"/>
      <c r="AC153" s="158"/>
    </row>
    <row r="154" spans="2:29" ht="20.149999999999999" customHeight="1">
      <c r="B154" s="158"/>
      <c r="C154" s="158"/>
      <c r="D154" s="158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  <c r="R154" s="158"/>
      <c r="S154" s="158"/>
      <c r="T154" s="158"/>
      <c r="U154" s="158"/>
      <c r="V154" s="158"/>
      <c r="W154" s="158"/>
      <c r="X154" s="158"/>
      <c r="Y154" s="158"/>
      <c r="Z154" s="158"/>
      <c r="AA154" s="158"/>
      <c r="AB154" s="158"/>
      <c r="AC154" s="158"/>
    </row>
    <row r="155" spans="2:29" ht="20.149999999999999" customHeight="1">
      <c r="B155" s="158"/>
      <c r="C155" s="158"/>
      <c r="D155" s="158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  <c r="R155" s="158"/>
      <c r="S155" s="158"/>
      <c r="T155" s="158"/>
      <c r="U155" s="158"/>
      <c r="V155" s="158"/>
      <c r="W155" s="158"/>
      <c r="X155" s="158"/>
      <c r="Y155" s="158"/>
      <c r="Z155" s="158"/>
      <c r="AA155" s="158"/>
      <c r="AB155" s="158"/>
      <c r="AC155" s="158"/>
    </row>
    <row r="156" spans="2:29" ht="20.149999999999999" customHeight="1"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  <c r="R156" s="158"/>
      <c r="S156" s="158"/>
      <c r="T156" s="158"/>
      <c r="U156" s="158"/>
      <c r="V156" s="158"/>
      <c r="W156" s="158"/>
      <c r="X156" s="158"/>
      <c r="Y156" s="158"/>
      <c r="Z156" s="158"/>
      <c r="AA156" s="158"/>
      <c r="AB156" s="158"/>
      <c r="AC156" s="158"/>
    </row>
    <row r="157" spans="2:29" ht="20.149999999999999" customHeight="1">
      <c r="B157" s="158"/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  <c r="R157" s="158"/>
      <c r="S157" s="158"/>
      <c r="T157" s="158"/>
      <c r="U157" s="158"/>
      <c r="V157" s="158"/>
      <c r="W157" s="158"/>
      <c r="X157" s="158"/>
      <c r="Y157" s="158"/>
      <c r="Z157" s="158"/>
      <c r="AA157" s="158"/>
      <c r="AB157" s="158"/>
      <c r="AC157" s="158"/>
    </row>
    <row r="158" spans="2:29" ht="20.149999999999999" customHeight="1">
      <c r="B158" s="158"/>
      <c r="C158" s="158"/>
      <c r="D158" s="158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  <c r="R158" s="158"/>
      <c r="S158" s="158"/>
      <c r="T158" s="158"/>
      <c r="U158" s="158"/>
      <c r="V158" s="158"/>
      <c r="W158" s="158"/>
      <c r="X158" s="158"/>
      <c r="Y158" s="158"/>
      <c r="Z158" s="158"/>
      <c r="AA158" s="158"/>
      <c r="AB158" s="158"/>
      <c r="AC158" s="158"/>
    </row>
    <row r="159" spans="2:29" ht="20.149999999999999" customHeight="1">
      <c r="B159" s="158"/>
      <c r="C159" s="158"/>
      <c r="D159" s="158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  <c r="R159" s="158"/>
      <c r="S159" s="158"/>
      <c r="T159" s="158"/>
      <c r="U159" s="158"/>
      <c r="V159" s="158"/>
      <c r="W159" s="158"/>
      <c r="X159" s="158"/>
      <c r="Y159" s="158"/>
      <c r="Z159" s="158"/>
      <c r="AA159" s="158"/>
      <c r="AB159" s="158"/>
      <c r="AC159" s="158"/>
    </row>
    <row r="160" spans="2:29" ht="20.149999999999999" customHeight="1">
      <c r="B160" s="158"/>
      <c r="C160" s="158"/>
      <c r="D160" s="158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  <c r="R160" s="158"/>
      <c r="S160" s="158"/>
      <c r="T160" s="158"/>
      <c r="U160" s="158"/>
      <c r="V160" s="158"/>
      <c r="W160" s="158"/>
      <c r="X160" s="158"/>
      <c r="Y160" s="158"/>
      <c r="Z160" s="158"/>
      <c r="AA160" s="158"/>
      <c r="AB160" s="158"/>
      <c r="AC160" s="158"/>
    </row>
    <row r="161" spans="2:29" ht="20.149999999999999" customHeight="1">
      <c r="B161" s="158"/>
      <c r="C161" s="158"/>
      <c r="D161" s="158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  <c r="R161" s="158"/>
      <c r="S161" s="158"/>
      <c r="T161" s="158"/>
      <c r="U161" s="158"/>
      <c r="V161" s="158"/>
      <c r="W161" s="158"/>
      <c r="X161" s="158"/>
      <c r="Y161" s="158"/>
      <c r="Z161" s="158"/>
      <c r="AA161" s="158"/>
      <c r="AB161" s="158"/>
      <c r="AC161" s="158"/>
    </row>
    <row r="162" spans="2:29" ht="20.149999999999999" customHeight="1">
      <c r="B162" s="158"/>
      <c r="C162" s="158"/>
      <c r="D162" s="158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  <c r="R162" s="158"/>
      <c r="S162" s="158"/>
      <c r="T162" s="158"/>
      <c r="U162" s="158"/>
      <c r="V162" s="158"/>
      <c r="W162" s="158"/>
      <c r="X162" s="158"/>
      <c r="Y162" s="158"/>
      <c r="Z162" s="158"/>
      <c r="AA162" s="158"/>
      <c r="AB162" s="158"/>
      <c r="AC162" s="158"/>
    </row>
    <row r="163" spans="2:29" ht="20.149999999999999" customHeight="1">
      <c r="B163" s="158"/>
      <c r="C163" s="158"/>
      <c r="D163" s="158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  <c r="R163" s="158"/>
      <c r="S163" s="158"/>
      <c r="T163" s="158"/>
      <c r="U163" s="158"/>
      <c r="V163" s="158"/>
      <c r="W163" s="158"/>
      <c r="X163" s="158"/>
      <c r="Y163" s="158"/>
      <c r="Z163" s="158"/>
      <c r="AA163" s="158"/>
      <c r="AB163" s="158"/>
      <c r="AC163" s="158"/>
    </row>
    <row r="164" spans="2:29" ht="20.149999999999999" customHeight="1">
      <c r="B164" s="158"/>
      <c r="C164" s="158"/>
      <c r="D164" s="158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  <c r="R164" s="158"/>
      <c r="S164" s="158"/>
      <c r="T164" s="158"/>
      <c r="U164" s="158"/>
      <c r="V164" s="158"/>
      <c r="W164" s="158"/>
      <c r="X164" s="158"/>
      <c r="Y164" s="158"/>
      <c r="Z164" s="158"/>
      <c r="AA164" s="158"/>
      <c r="AB164" s="158"/>
      <c r="AC164" s="158"/>
    </row>
    <row r="165" spans="2:29" ht="20.149999999999999" customHeight="1">
      <c r="B165" s="158"/>
      <c r="C165" s="158"/>
      <c r="D165" s="158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  <c r="R165" s="158"/>
      <c r="S165" s="158"/>
      <c r="T165" s="158"/>
      <c r="U165" s="158"/>
      <c r="V165" s="158"/>
      <c r="W165" s="158"/>
      <c r="X165" s="158"/>
      <c r="Y165" s="158"/>
      <c r="Z165" s="158"/>
      <c r="AA165" s="158"/>
      <c r="AB165" s="158"/>
      <c r="AC165" s="158"/>
    </row>
    <row r="166" spans="2:29" ht="20.149999999999999" customHeight="1">
      <c r="B166" s="158"/>
      <c r="C166" s="158"/>
      <c r="D166" s="158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  <c r="R166" s="158"/>
      <c r="S166" s="158"/>
      <c r="T166" s="158"/>
      <c r="U166" s="158"/>
      <c r="V166" s="158"/>
      <c r="W166" s="158"/>
      <c r="X166" s="158"/>
      <c r="Y166" s="158"/>
      <c r="Z166" s="158"/>
      <c r="AA166" s="158"/>
      <c r="AB166" s="158"/>
      <c r="AC166" s="158"/>
    </row>
    <row r="167" spans="2:29" ht="20.149999999999999" customHeight="1">
      <c r="B167" s="158"/>
      <c r="C167" s="158"/>
      <c r="D167" s="158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  <c r="R167" s="158"/>
      <c r="S167" s="158"/>
      <c r="T167" s="158"/>
      <c r="U167" s="158"/>
      <c r="V167" s="158"/>
      <c r="W167" s="158"/>
      <c r="X167" s="158"/>
      <c r="Y167" s="158"/>
      <c r="Z167" s="158"/>
      <c r="AA167" s="158"/>
      <c r="AB167" s="158"/>
      <c r="AC167" s="158"/>
    </row>
    <row r="168" spans="2:29" ht="20.149999999999999" customHeight="1">
      <c r="B168" s="158"/>
      <c r="C168" s="158"/>
      <c r="D168" s="158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  <c r="R168" s="158"/>
      <c r="S168" s="158"/>
      <c r="T168" s="158"/>
      <c r="U168" s="158"/>
      <c r="V168" s="158"/>
      <c r="W168" s="158"/>
      <c r="X168" s="158"/>
      <c r="Y168" s="158"/>
      <c r="Z168" s="158"/>
      <c r="AA168" s="158"/>
      <c r="AB168" s="158"/>
      <c r="AC168" s="158"/>
    </row>
    <row r="169" spans="2:29" ht="20.149999999999999" customHeight="1"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  <c r="R169" s="158"/>
      <c r="S169" s="158"/>
      <c r="T169" s="158"/>
      <c r="U169" s="158"/>
      <c r="V169" s="158"/>
      <c r="W169" s="158"/>
      <c r="X169" s="158"/>
      <c r="Y169" s="158"/>
      <c r="Z169" s="158"/>
      <c r="AA169" s="158"/>
      <c r="AB169" s="158"/>
      <c r="AC169" s="158"/>
    </row>
    <row r="170" spans="2:29" ht="20.149999999999999" customHeight="1">
      <c r="B170" s="158"/>
      <c r="C170" s="158"/>
      <c r="D170" s="158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  <c r="R170" s="158"/>
      <c r="S170" s="158"/>
      <c r="T170" s="158"/>
      <c r="U170" s="158"/>
      <c r="V170" s="158"/>
      <c r="W170" s="158"/>
      <c r="X170" s="158"/>
      <c r="Y170" s="158"/>
      <c r="Z170" s="158"/>
      <c r="AA170" s="158"/>
      <c r="AB170" s="158"/>
      <c r="AC170" s="158"/>
    </row>
    <row r="171" spans="2:29" ht="20.149999999999999" customHeight="1">
      <c r="B171" s="158"/>
      <c r="C171" s="158"/>
      <c r="D171" s="158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  <c r="R171" s="158"/>
      <c r="S171" s="158"/>
      <c r="T171" s="158"/>
      <c r="U171" s="158"/>
      <c r="V171" s="158"/>
      <c r="W171" s="158"/>
      <c r="X171" s="158"/>
      <c r="Y171" s="158"/>
      <c r="Z171" s="158"/>
      <c r="AA171" s="158"/>
      <c r="AB171" s="158"/>
      <c r="AC171" s="158"/>
    </row>
    <row r="172" spans="2:29" ht="20.149999999999999" customHeight="1">
      <c r="B172" s="158"/>
      <c r="C172" s="158"/>
      <c r="D172" s="158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  <c r="R172" s="158"/>
      <c r="S172" s="158"/>
      <c r="T172" s="158"/>
      <c r="U172" s="158"/>
      <c r="V172" s="158"/>
      <c r="W172" s="158"/>
      <c r="X172" s="158"/>
      <c r="Y172" s="158"/>
      <c r="Z172" s="158"/>
      <c r="AA172" s="158"/>
      <c r="AB172" s="158"/>
      <c r="AC172" s="158"/>
    </row>
    <row r="173" spans="2:29" ht="20.149999999999999" customHeight="1">
      <c r="B173" s="158"/>
      <c r="C173" s="158"/>
      <c r="D173" s="158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  <c r="R173" s="158"/>
      <c r="S173" s="158"/>
      <c r="T173" s="158"/>
      <c r="U173" s="158"/>
      <c r="V173" s="158"/>
      <c r="W173" s="158"/>
      <c r="X173" s="158"/>
      <c r="Y173" s="158"/>
      <c r="Z173" s="158"/>
      <c r="AA173" s="158"/>
      <c r="AB173" s="158"/>
      <c r="AC173" s="158"/>
    </row>
    <row r="174" spans="2:29" ht="20.149999999999999" customHeight="1"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  <c r="R174" s="158"/>
      <c r="S174" s="158"/>
      <c r="T174" s="158"/>
      <c r="U174" s="158"/>
      <c r="V174" s="158"/>
      <c r="W174" s="158"/>
      <c r="X174" s="158"/>
      <c r="Y174" s="158"/>
      <c r="Z174" s="158"/>
      <c r="AA174" s="158"/>
      <c r="AB174" s="158"/>
      <c r="AC174" s="158"/>
    </row>
    <row r="175" spans="2:29" ht="20.149999999999999" customHeight="1">
      <c r="B175" s="168"/>
      <c r="C175" s="168"/>
      <c r="D175" s="168"/>
      <c r="E175" s="168"/>
      <c r="F175" s="168"/>
      <c r="G175" s="168"/>
      <c r="H175" s="168"/>
      <c r="I175" s="168"/>
      <c r="J175" s="168"/>
      <c r="K175" s="168"/>
      <c r="L175" s="168"/>
      <c r="M175" s="158"/>
      <c r="N175" s="158"/>
      <c r="O175" s="158"/>
      <c r="P175" s="158"/>
      <c r="Q175" s="158"/>
      <c r="R175" s="158"/>
      <c r="S175" s="158"/>
      <c r="T175" s="158"/>
      <c r="U175" s="158"/>
      <c r="V175" s="158"/>
      <c r="W175" s="158"/>
      <c r="X175" s="158"/>
      <c r="Y175" s="158"/>
      <c r="Z175" s="158"/>
      <c r="AA175" s="158"/>
      <c r="AB175" s="158"/>
      <c r="AC175" s="158"/>
    </row>
    <row r="176" spans="2:29" ht="20.149999999999999" customHeight="1">
      <c r="B176" s="158"/>
      <c r="C176" s="158"/>
      <c r="D176" s="158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  <c r="R176" s="158"/>
      <c r="S176" s="158"/>
      <c r="T176" s="158"/>
      <c r="U176" s="158"/>
      <c r="V176" s="158"/>
      <c r="W176" s="158"/>
      <c r="X176" s="158"/>
      <c r="Y176" s="158"/>
      <c r="Z176" s="158"/>
      <c r="AA176" s="158"/>
      <c r="AB176" s="158"/>
      <c r="AC176" s="158"/>
    </row>
    <row r="177" spans="2:29" ht="20.149999999999999" customHeight="1"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  <c r="R177" s="158"/>
      <c r="S177" s="158"/>
      <c r="T177" s="158"/>
      <c r="U177" s="158"/>
      <c r="V177" s="158"/>
      <c r="W177" s="158"/>
      <c r="X177" s="158"/>
      <c r="Y177" s="158"/>
      <c r="Z177" s="158"/>
      <c r="AA177" s="158"/>
      <c r="AB177" s="158"/>
      <c r="AC177" s="158"/>
    </row>
    <row r="178" spans="2:29" ht="20.149999999999999" customHeight="1">
      <c r="B178" s="158"/>
      <c r="C178" s="158"/>
      <c r="D178" s="158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  <c r="R178" s="158"/>
      <c r="S178" s="158"/>
      <c r="T178" s="158"/>
      <c r="U178" s="158"/>
      <c r="V178" s="158"/>
      <c r="W178" s="158"/>
      <c r="X178" s="158"/>
      <c r="Y178" s="158"/>
      <c r="Z178" s="158"/>
      <c r="AA178" s="158"/>
      <c r="AB178" s="158"/>
      <c r="AC178" s="158"/>
    </row>
    <row r="179" spans="2:29" ht="20.149999999999999" customHeight="1">
      <c r="B179" s="158"/>
      <c r="C179" s="158"/>
      <c r="D179" s="158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  <c r="R179" s="158"/>
      <c r="S179" s="158"/>
      <c r="T179" s="158"/>
      <c r="U179" s="158"/>
      <c r="V179" s="158"/>
      <c r="W179" s="158"/>
      <c r="X179" s="158"/>
      <c r="Y179" s="158"/>
      <c r="Z179" s="158"/>
      <c r="AA179" s="158"/>
      <c r="AB179" s="158"/>
      <c r="AC179" s="158"/>
    </row>
    <row r="180" spans="2:29" ht="20.149999999999999" customHeight="1">
      <c r="B180" s="158"/>
      <c r="C180" s="158"/>
      <c r="D180" s="158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  <c r="R180" s="158"/>
      <c r="S180" s="158"/>
      <c r="T180" s="158"/>
      <c r="U180" s="158"/>
      <c r="V180" s="158"/>
      <c r="W180" s="158"/>
      <c r="X180" s="158"/>
      <c r="Y180" s="158"/>
      <c r="Z180" s="158"/>
      <c r="AA180" s="158"/>
      <c r="AB180" s="158"/>
      <c r="AC180" s="158"/>
    </row>
    <row r="181" spans="2:29" ht="20.149999999999999" customHeight="1">
      <c r="B181" s="158"/>
      <c r="C181" s="158"/>
      <c r="D181" s="158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  <c r="R181" s="158"/>
      <c r="S181" s="158"/>
      <c r="T181" s="158"/>
      <c r="U181" s="158"/>
      <c r="V181" s="158"/>
      <c r="W181" s="158"/>
      <c r="X181" s="158"/>
      <c r="Y181" s="158"/>
      <c r="Z181" s="158"/>
      <c r="AA181" s="158"/>
      <c r="AB181" s="158"/>
      <c r="AC181" s="158"/>
    </row>
    <row r="182" spans="2:29" ht="20.149999999999999" customHeight="1">
      <c r="B182" s="158"/>
      <c r="C182" s="158"/>
      <c r="D182" s="158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  <c r="R182" s="158"/>
      <c r="S182" s="158"/>
      <c r="T182" s="158"/>
      <c r="U182" s="158"/>
      <c r="V182" s="158"/>
      <c r="W182" s="158"/>
      <c r="X182" s="158"/>
      <c r="Y182" s="158"/>
      <c r="Z182" s="158"/>
      <c r="AA182" s="158"/>
      <c r="AB182" s="158"/>
      <c r="AC182" s="158"/>
    </row>
    <row r="183" spans="2:29" ht="20.149999999999999" customHeight="1">
      <c r="B183" s="158"/>
      <c r="C183" s="158"/>
      <c r="D183" s="158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  <c r="R183" s="158"/>
      <c r="S183" s="158"/>
      <c r="T183" s="158"/>
      <c r="U183" s="158"/>
      <c r="V183" s="158"/>
      <c r="W183" s="158"/>
      <c r="X183" s="158"/>
      <c r="Y183" s="158"/>
      <c r="Z183" s="158"/>
      <c r="AA183" s="158"/>
      <c r="AB183" s="158"/>
      <c r="AC183" s="158"/>
    </row>
    <row r="184" spans="2:29" ht="20.149999999999999" customHeight="1">
      <c r="B184" s="158"/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  <c r="R184" s="158"/>
      <c r="S184" s="158"/>
      <c r="T184" s="158"/>
      <c r="U184" s="158"/>
      <c r="V184" s="158"/>
      <c r="W184" s="158"/>
      <c r="X184" s="158"/>
      <c r="Y184" s="158"/>
      <c r="Z184" s="158"/>
      <c r="AA184" s="158"/>
      <c r="AB184" s="158"/>
      <c r="AC184" s="158"/>
    </row>
    <row r="185" spans="2:29" ht="20.149999999999999" customHeight="1">
      <c r="B185" s="158"/>
      <c r="C185" s="158"/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  <c r="R185" s="158"/>
      <c r="S185" s="158"/>
      <c r="T185" s="158"/>
      <c r="U185" s="158"/>
      <c r="V185" s="158"/>
      <c r="W185" s="158"/>
      <c r="X185" s="158"/>
      <c r="Y185" s="158"/>
      <c r="Z185" s="158"/>
      <c r="AA185" s="158"/>
      <c r="AB185" s="158"/>
      <c r="AC185" s="158"/>
    </row>
    <row r="186" spans="2:29" ht="20.149999999999999" customHeight="1"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  <c r="P186" s="158"/>
      <c r="Q186" s="158"/>
      <c r="R186" s="158"/>
      <c r="S186" s="158"/>
      <c r="T186" s="158"/>
      <c r="U186" s="158"/>
      <c r="V186" s="158"/>
      <c r="W186" s="158"/>
      <c r="X186" s="158"/>
      <c r="Y186" s="158"/>
      <c r="Z186" s="158"/>
      <c r="AA186" s="158"/>
      <c r="AB186" s="158"/>
      <c r="AC186" s="158"/>
    </row>
    <row r="187" spans="2:29" ht="20.149999999999999" customHeight="1">
      <c r="B187" s="158"/>
      <c r="C187" s="158"/>
      <c r="D187" s="158"/>
      <c r="E187" s="158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  <c r="P187" s="158"/>
      <c r="Q187" s="158"/>
      <c r="R187" s="158"/>
      <c r="S187" s="158"/>
      <c r="T187" s="158"/>
      <c r="U187" s="158"/>
      <c r="V187" s="158"/>
      <c r="W187" s="158"/>
      <c r="X187" s="158"/>
      <c r="Y187" s="158"/>
      <c r="Z187" s="158"/>
      <c r="AA187" s="158"/>
      <c r="AB187" s="158"/>
      <c r="AC187" s="158"/>
    </row>
    <row r="188" spans="2:29" ht="20.149999999999999" customHeight="1">
      <c r="B188" s="158"/>
      <c r="C188" s="158"/>
      <c r="D188" s="158"/>
      <c r="E188" s="158"/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  <c r="R188" s="158"/>
      <c r="S188" s="158"/>
      <c r="T188" s="158"/>
      <c r="U188" s="158"/>
      <c r="V188" s="158"/>
      <c r="W188" s="158"/>
      <c r="X188" s="158"/>
      <c r="Y188" s="158"/>
      <c r="Z188" s="158"/>
      <c r="AA188" s="158"/>
      <c r="AB188" s="158"/>
      <c r="AC188" s="158"/>
    </row>
    <row r="189" spans="2:29" ht="20.149999999999999" customHeight="1"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  <c r="R189" s="158"/>
      <c r="S189" s="158"/>
      <c r="T189" s="158"/>
      <c r="U189" s="158"/>
      <c r="V189" s="158"/>
      <c r="W189" s="158"/>
      <c r="X189" s="158"/>
      <c r="Y189" s="158"/>
      <c r="Z189" s="158"/>
      <c r="AA189" s="158"/>
      <c r="AB189" s="158"/>
      <c r="AC189" s="158"/>
    </row>
    <row r="190" spans="2:29" ht="20.149999999999999" customHeight="1">
      <c r="B190" s="158"/>
      <c r="C190" s="158"/>
      <c r="D190" s="158"/>
      <c r="E190" s="158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  <c r="R190" s="158"/>
      <c r="S190" s="158"/>
      <c r="T190" s="158"/>
      <c r="U190" s="158"/>
      <c r="V190" s="158"/>
      <c r="W190" s="158"/>
      <c r="X190" s="158"/>
      <c r="Y190" s="158"/>
      <c r="Z190" s="158"/>
      <c r="AA190" s="158"/>
      <c r="AB190" s="158"/>
      <c r="AC190" s="158"/>
    </row>
    <row r="191" spans="2:29" ht="20.149999999999999" customHeight="1"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  <c r="R191" s="158"/>
      <c r="S191" s="158"/>
      <c r="T191" s="158"/>
      <c r="U191" s="158"/>
      <c r="V191" s="158"/>
      <c r="W191" s="158"/>
      <c r="X191" s="158"/>
      <c r="Y191" s="158"/>
      <c r="Z191" s="158"/>
      <c r="AA191" s="158"/>
      <c r="AB191" s="158"/>
      <c r="AC191" s="158"/>
    </row>
    <row r="192" spans="2:29" ht="20.149999999999999" customHeight="1"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  <c r="R192" s="158"/>
      <c r="S192" s="158"/>
      <c r="T192" s="158"/>
      <c r="U192" s="158"/>
      <c r="V192" s="158"/>
      <c r="W192" s="158"/>
      <c r="X192" s="158"/>
      <c r="Y192" s="158"/>
      <c r="Z192" s="158"/>
      <c r="AA192" s="158"/>
      <c r="AB192" s="158"/>
      <c r="AC192" s="158"/>
    </row>
    <row r="193" spans="2:29" ht="20.149999999999999" customHeight="1">
      <c r="B193" s="158"/>
      <c r="C193" s="158"/>
      <c r="D193" s="158"/>
      <c r="E193" s="158"/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  <c r="P193" s="158"/>
      <c r="Q193" s="158"/>
      <c r="R193" s="158"/>
      <c r="S193" s="158"/>
      <c r="T193" s="158"/>
      <c r="U193" s="158"/>
      <c r="V193" s="158"/>
      <c r="W193" s="158"/>
      <c r="X193" s="158"/>
      <c r="Y193" s="158"/>
      <c r="Z193" s="158"/>
      <c r="AA193" s="158"/>
      <c r="AB193" s="158"/>
      <c r="AC193" s="158"/>
    </row>
    <row r="194" spans="2:29" ht="20.149999999999999" customHeight="1">
      <c r="B194" s="158"/>
      <c r="C194" s="158"/>
      <c r="D194" s="158"/>
      <c r="E194" s="158"/>
      <c r="F194" s="158"/>
      <c r="G194" s="158"/>
      <c r="H194" s="158"/>
      <c r="I194" s="158"/>
      <c r="J194" s="158"/>
      <c r="K194" s="158"/>
      <c r="L194" s="158"/>
      <c r="M194" s="158"/>
      <c r="N194" s="158"/>
      <c r="O194" s="158"/>
      <c r="P194" s="158"/>
      <c r="Q194" s="158"/>
      <c r="R194" s="158"/>
      <c r="S194" s="158"/>
      <c r="T194" s="158"/>
      <c r="U194" s="158"/>
      <c r="V194" s="158"/>
      <c r="W194" s="158"/>
      <c r="X194" s="158"/>
      <c r="Y194" s="158"/>
      <c r="Z194" s="158"/>
      <c r="AA194" s="158"/>
      <c r="AB194" s="158"/>
      <c r="AC194" s="158"/>
    </row>
    <row r="195" spans="2:29" ht="20.149999999999999" customHeight="1">
      <c r="B195" s="158"/>
      <c r="C195" s="158"/>
      <c r="D195" s="158"/>
      <c r="E195" s="158"/>
      <c r="F195" s="158"/>
      <c r="G195" s="158"/>
      <c r="H195" s="158"/>
      <c r="I195" s="158"/>
      <c r="J195" s="158"/>
      <c r="K195" s="158"/>
      <c r="L195" s="158"/>
      <c r="M195" s="158"/>
      <c r="N195" s="158"/>
      <c r="O195" s="158"/>
      <c r="P195" s="158"/>
      <c r="Q195" s="158"/>
      <c r="R195" s="158"/>
      <c r="S195" s="158"/>
      <c r="T195" s="158"/>
      <c r="U195" s="158"/>
      <c r="V195" s="158"/>
      <c r="W195" s="158"/>
      <c r="X195" s="158"/>
      <c r="Y195" s="158"/>
      <c r="Z195" s="158"/>
      <c r="AA195" s="158"/>
      <c r="AB195" s="158"/>
      <c r="AC195" s="158"/>
    </row>
    <row r="196" spans="2:29" ht="20.149999999999999" customHeight="1">
      <c r="B196" s="158"/>
      <c r="C196" s="158"/>
      <c r="D196" s="158"/>
      <c r="E196" s="158"/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  <c r="P196" s="158"/>
      <c r="Q196" s="158"/>
      <c r="R196" s="158"/>
      <c r="S196" s="158"/>
      <c r="T196" s="158"/>
      <c r="U196" s="158"/>
      <c r="V196" s="158"/>
      <c r="W196" s="158"/>
      <c r="X196" s="158"/>
      <c r="Y196" s="158"/>
      <c r="Z196" s="158"/>
      <c r="AA196" s="158"/>
      <c r="AB196" s="158"/>
      <c r="AC196" s="158"/>
    </row>
    <row r="197" spans="2:29" ht="20.149999999999999" customHeight="1">
      <c r="B197" s="158"/>
      <c r="C197" s="158"/>
      <c r="D197" s="158"/>
      <c r="E197" s="158"/>
      <c r="F197" s="158"/>
      <c r="G197" s="158"/>
      <c r="H197" s="158"/>
      <c r="I197" s="158"/>
      <c r="J197" s="158"/>
      <c r="K197" s="158"/>
      <c r="L197" s="158"/>
      <c r="M197" s="158"/>
      <c r="N197" s="158"/>
      <c r="O197" s="158"/>
      <c r="P197" s="158"/>
      <c r="Q197" s="158"/>
      <c r="R197" s="158"/>
      <c r="S197" s="158"/>
      <c r="T197" s="158"/>
      <c r="U197" s="158"/>
      <c r="V197" s="158"/>
      <c r="W197" s="158"/>
      <c r="X197" s="158"/>
      <c r="Y197" s="158"/>
      <c r="Z197" s="158"/>
      <c r="AA197" s="158"/>
      <c r="AB197" s="158"/>
      <c r="AC197" s="158"/>
    </row>
    <row r="198" spans="2:29" ht="20.149999999999999" customHeight="1">
      <c r="B198" s="158"/>
      <c r="C198" s="158"/>
      <c r="D198" s="158"/>
      <c r="E198" s="158"/>
      <c r="F198" s="158"/>
      <c r="G198" s="158"/>
      <c r="H198" s="158"/>
      <c r="I198" s="158"/>
      <c r="J198" s="158"/>
      <c r="K198" s="158"/>
      <c r="L198" s="158"/>
      <c r="M198" s="158"/>
      <c r="N198" s="158"/>
      <c r="O198" s="158"/>
      <c r="P198" s="158"/>
      <c r="Q198" s="158"/>
      <c r="R198" s="158"/>
      <c r="S198" s="158"/>
      <c r="T198" s="158"/>
      <c r="U198" s="158"/>
      <c r="V198" s="158"/>
      <c r="W198" s="158"/>
      <c r="X198" s="158"/>
      <c r="Y198" s="158"/>
      <c r="Z198" s="158"/>
      <c r="AA198" s="158"/>
      <c r="AB198" s="158"/>
      <c r="AC198" s="158"/>
    </row>
    <row r="199" spans="2:29" ht="20.149999999999999" customHeight="1">
      <c r="B199" s="158"/>
      <c r="C199" s="158"/>
      <c r="D199" s="158"/>
      <c r="E199" s="158"/>
      <c r="F199" s="158"/>
      <c r="G199" s="158"/>
      <c r="H199" s="158"/>
      <c r="I199" s="158"/>
      <c r="J199" s="158"/>
      <c r="K199" s="158"/>
      <c r="L199" s="158"/>
      <c r="M199" s="158"/>
      <c r="N199" s="158"/>
      <c r="O199" s="158"/>
      <c r="P199" s="158"/>
      <c r="Q199" s="158"/>
      <c r="R199" s="158"/>
      <c r="S199" s="158"/>
      <c r="T199" s="158"/>
      <c r="U199" s="158"/>
      <c r="V199" s="158"/>
      <c r="W199" s="158"/>
      <c r="X199" s="158"/>
      <c r="Y199" s="158"/>
      <c r="Z199" s="158"/>
      <c r="AA199" s="158"/>
      <c r="AB199" s="158"/>
      <c r="AC199" s="158"/>
    </row>
    <row r="200" spans="2:29" ht="20.149999999999999" customHeight="1">
      <c r="B200" s="158"/>
      <c r="C200" s="158"/>
      <c r="D200" s="158"/>
      <c r="E200" s="158"/>
      <c r="F200" s="158"/>
      <c r="G200" s="158"/>
      <c r="H200" s="158"/>
      <c r="I200" s="158"/>
      <c r="J200" s="158"/>
      <c r="K200" s="158"/>
      <c r="L200" s="158"/>
      <c r="M200" s="158"/>
      <c r="N200" s="158"/>
      <c r="O200" s="158"/>
      <c r="P200" s="158"/>
      <c r="Q200" s="158"/>
      <c r="R200" s="158"/>
      <c r="S200" s="158"/>
      <c r="T200" s="158"/>
      <c r="U200" s="158"/>
      <c r="V200" s="158"/>
      <c r="W200" s="158"/>
      <c r="X200" s="158"/>
      <c r="Y200" s="158"/>
      <c r="Z200" s="158"/>
      <c r="AA200" s="158"/>
      <c r="AB200" s="158"/>
      <c r="AC200" s="158"/>
    </row>
    <row r="201" spans="2:29" ht="20.149999999999999" customHeight="1">
      <c r="B201" s="158"/>
      <c r="C201" s="158"/>
      <c r="D201" s="158"/>
      <c r="E201" s="158"/>
      <c r="F201" s="158"/>
      <c r="G201" s="158"/>
      <c r="H201" s="158"/>
      <c r="I201" s="158"/>
      <c r="J201" s="158"/>
      <c r="K201" s="158"/>
      <c r="L201" s="158"/>
      <c r="M201" s="158"/>
      <c r="N201" s="158"/>
      <c r="O201" s="158"/>
      <c r="P201" s="158"/>
      <c r="Q201" s="158"/>
      <c r="R201" s="158"/>
      <c r="S201" s="158"/>
      <c r="T201" s="158"/>
      <c r="U201" s="158"/>
      <c r="V201" s="158"/>
      <c r="W201" s="158"/>
      <c r="X201" s="158"/>
      <c r="Y201" s="158"/>
      <c r="Z201" s="158"/>
      <c r="AA201" s="158"/>
      <c r="AB201" s="158"/>
      <c r="AC201" s="158"/>
    </row>
    <row r="202" spans="2:29" ht="20.149999999999999" customHeight="1">
      <c r="B202" s="158"/>
      <c r="C202" s="158"/>
      <c r="D202" s="158"/>
      <c r="E202" s="158"/>
      <c r="F202" s="158"/>
      <c r="G202" s="158"/>
      <c r="H202" s="158"/>
      <c r="I202" s="158"/>
      <c r="J202" s="158"/>
      <c r="K202" s="158"/>
      <c r="L202" s="158"/>
      <c r="M202" s="158"/>
      <c r="N202" s="158"/>
      <c r="O202" s="158"/>
      <c r="P202" s="158"/>
      <c r="Q202" s="158"/>
      <c r="R202" s="158"/>
      <c r="S202" s="158"/>
      <c r="T202" s="158"/>
      <c r="U202" s="158"/>
      <c r="V202" s="158"/>
      <c r="W202" s="158"/>
      <c r="X202" s="158"/>
      <c r="Y202" s="158"/>
      <c r="Z202" s="158"/>
      <c r="AA202" s="158"/>
      <c r="AB202" s="158"/>
      <c r="AC202" s="158"/>
    </row>
    <row r="203" spans="2:29" ht="20.149999999999999" customHeight="1">
      <c r="B203" s="158"/>
      <c r="C203" s="158"/>
      <c r="D203" s="158"/>
      <c r="E203" s="158"/>
      <c r="F203" s="158"/>
      <c r="G203" s="158"/>
      <c r="H203" s="158"/>
      <c r="I203" s="158"/>
      <c r="J203" s="158"/>
      <c r="K203" s="158"/>
      <c r="L203" s="158"/>
      <c r="M203" s="158"/>
      <c r="N203" s="158"/>
      <c r="O203" s="158"/>
      <c r="P203" s="158"/>
      <c r="Q203" s="158"/>
      <c r="R203" s="158"/>
      <c r="S203" s="158"/>
      <c r="T203" s="158"/>
      <c r="U203" s="158"/>
      <c r="V203" s="158"/>
      <c r="W203" s="158"/>
      <c r="X203" s="158"/>
      <c r="Y203" s="158"/>
      <c r="Z203" s="158"/>
      <c r="AA203" s="158"/>
      <c r="AB203" s="158"/>
      <c r="AC203" s="158"/>
    </row>
    <row r="204" spans="2:29" ht="20.149999999999999" customHeight="1">
      <c r="B204" s="158"/>
      <c r="C204" s="158"/>
      <c r="D204" s="158"/>
      <c r="E204" s="158"/>
      <c r="F204" s="158"/>
      <c r="G204" s="158"/>
      <c r="H204" s="158"/>
      <c r="I204" s="158"/>
      <c r="J204" s="158"/>
      <c r="K204" s="158"/>
      <c r="L204" s="158"/>
      <c r="M204" s="158"/>
      <c r="N204" s="158"/>
      <c r="O204" s="158"/>
      <c r="P204" s="158"/>
      <c r="Q204" s="158"/>
      <c r="R204" s="158"/>
      <c r="S204" s="158"/>
      <c r="T204" s="158"/>
      <c r="U204" s="158"/>
      <c r="V204" s="158"/>
      <c r="W204" s="158"/>
      <c r="X204" s="158"/>
      <c r="Y204" s="158"/>
      <c r="Z204" s="158"/>
      <c r="AA204" s="158"/>
      <c r="AB204" s="158"/>
      <c r="AC204" s="158"/>
    </row>
    <row r="205" spans="2:29" ht="20.149999999999999" customHeight="1">
      <c r="B205" s="158"/>
      <c r="C205" s="158"/>
      <c r="D205" s="158"/>
      <c r="E205" s="158"/>
      <c r="F205" s="158"/>
      <c r="G205" s="158"/>
      <c r="H205" s="158"/>
      <c r="I205" s="158"/>
      <c r="J205" s="158"/>
      <c r="K205" s="158"/>
      <c r="L205" s="158"/>
      <c r="M205" s="158"/>
      <c r="N205" s="158"/>
      <c r="O205" s="158"/>
      <c r="P205" s="158"/>
      <c r="Q205" s="158"/>
      <c r="R205" s="158"/>
      <c r="S205" s="158"/>
      <c r="T205" s="158"/>
      <c r="U205" s="158"/>
      <c r="V205" s="158"/>
      <c r="W205" s="158"/>
      <c r="X205" s="158"/>
      <c r="Y205" s="158"/>
      <c r="Z205" s="158"/>
      <c r="AA205" s="158"/>
      <c r="AB205" s="158"/>
      <c r="AC205" s="158"/>
    </row>
    <row r="206" spans="2:29" ht="20.149999999999999" customHeight="1">
      <c r="B206" s="158"/>
      <c r="C206" s="158"/>
      <c r="D206" s="158"/>
      <c r="E206" s="158"/>
      <c r="F206" s="158"/>
      <c r="G206" s="158"/>
      <c r="H206" s="158"/>
      <c r="I206" s="158"/>
      <c r="J206" s="158"/>
      <c r="K206" s="158"/>
      <c r="L206" s="158"/>
      <c r="M206" s="158"/>
      <c r="N206" s="158"/>
      <c r="O206" s="158"/>
      <c r="P206" s="158"/>
      <c r="Q206" s="158"/>
      <c r="R206" s="158"/>
      <c r="S206" s="158"/>
      <c r="T206" s="158"/>
      <c r="U206" s="158"/>
      <c r="V206" s="158"/>
      <c r="W206" s="158"/>
      <c r="X206" s="158"/>
      <c r="Y206" s="158"/>
      <c r="Z206" s="158"/>
      <c r="AA206" s="158"/>
      <c r="AB206" s="158"/>
      <c r="AC206" s="158"/>
    </row>
    <row r="207" spans="2:29" ht="20.149999999999999" customHeight="1">
      <c r="B207" s="158"/>
      <c r="C207" s="158"/>
      <c r="D207" s="158"/>
      <c r="E207" s="158"/>
      <c r="F207" s="158"/>
      <c r="G207" s="158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  <c r="R207" s="158"/>
      <c r="S207" s="158"/>
      <c r="T207" s="158"/>
      <c r="U207" s="158"/>
      <c r="V207" s="158"/>
      <c r="W207" s="158"/>
      <c r="X207" s="158"/>
      <c r="Y207" s="158"/>
      <c r="Z207" s="158"/>
      <c r="AA207" s="158"/>
      <c r="AB207" s="158"/>
      <c r="AC207" s="158"/>
    </row>
    <row r="208" spans="2:29" ht="20.149999999999999" customHeight="1">
      <c r="B208" s="158"/>
      <c r="C208" s="158"/>
      <c r="D208" s="158"/>
      <c r="E208" s="158"/>
      <c r="F208" s="158"/>
      <c r="G208" s="158"/>
      <c r="H208" s="158"/>
      <c r="I208" s="158"/>
      <c r="J208" s="158"/>
      <c r="K208" s="158"/>
      <c r="L208" s="158"/>
      <c r="M208" s="158"/>
      <c r="N208" s="158"/>
      <c r="O208" s="158"/>
      <c r="P208" s="158"/>
      <c r="Q208" s="158"/>
      <c r="R208" s="158"/>
      <c r="S208" s="158"/>
      <c r="T208" s="158"/>
      <c r="U208" s="158"/>
      <c r="V208" s="158"/>
      <c r="W208" s="158"/>
      <c r="X208" s="158"/>
      <c r="Y208" s="158"/>
      <c r="Z208" s="158"/>
      <c r="AA208" s="158"/>
      <c r="AB208" s="158"/>
      <c r="AC208" s="158"/>
    </row>
    <row r="209" spans="2:29" ht="20.149999999999999" customHeight="1">
      <c r="B209" s="158"/>
      <c r="C209" s="158"/>
      <c r="D209" s="158"/>
      <c r="E209" s="158"/>
      <c r="F209" s="158"/>
      <c r="G209" s="158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  <c r="R209" s="158"/>
      <c r="S209" s="158"/>
      <c r="T209" s="158"/>
      <c r="U209" s="158"/>
      <c r="V209" s="158"/>
      <c r="W209" s="158"/>
      <c r="X209" s="158"/>
      <c r="Y209" s="158"/>
      <c r="Z209" s="158"/>
      <c r="AA209" s="158"/>
      <c r="AB209" s="158"/>
      <c r="AC209" s="158"/>
    </row>
    <row r="210" spans="2:29" ht="20.149999999999999" customHeight="1">
      <c r="B210" s="158"/>
      <c r="C210" s="158"/>
      <c r="D210" s="158"/>
      <c r="E210" s="158"/>
      <c r="F210" s="158"/>
      <c r="G210" s="158"/>
      <c r="H210" s="158"/>
      <c r="I210" s="158"/>
      <c r="J210" s="158"/>
      <c r="K210" s="158"/>
      <c r="L210" s="158"/>
      <c r="M210" s="158"/>
      <c r="N210" s="158"/>
      <c r="O210" s="158"/>
      <c r="P210" s="158"/>
      <c r="Q210" s="158"/>
      <c r="R210" s="158"/>
      <c r="S210" s="158"/>
      <c r="T210" s="158"/>
      <c r="U210" s="158"/>
      <c r="V210" s="158"/>
      <c r="W210" s="158"/>
      <c r="X210" s="158"/>
      <c r="Y210" s="158"/>
      <c r="Z210" s="158"/>
      <c r="AA210" s="158"/>
      <c r="AB210" s="158"/>
      <c r="AC210" s="158"/>
    </row>
    <row r="211" spans="2:29" ht="20.149999999999999" customHeight="1">
      <c r="B211" s="158"/>
      <c r="C211" s="158"/>
      <c r="D211" s="158"/>
      <c r="E211" s="158"/>
      <c r="F211" s="158"/>
      <c r="G211" s="158"/>
      <c r="H211" s="158"/>
      <c r="I211" s="158"/>
      <c r="J211" s="158"/>
      <c r="K211" s="158"/>
      <c r="L211" s="158"/>
      <c r="M211" s="158"/>
      <c r="N211" s="158"/>
      <c r="O211" s="158"/>
      <c r="P211" s="158"/>
      <c r="Q211" s="158"/>
      <c r="R211" s="158"/>
      <c r="S211" s="158"/>
      <c r="T211" s="158"/>
      <c r="U211" s="158"/>
      <c r="V211" s="158"/>
      <c r="W211" s="158"/>
      <c r="X211" s="158"/>
      <c r="Y211" s="158"/>
      <c r="Z211" s="158"/>
      <c r="AA211" s="158"/>
      <c r="AB211" s="158"/>
      <c r="AC211" s="158"/>
    </row>
    <row r="212" spans="2:29" ht="20.149999999999999" customHeight="1">
      <c r="B212" s="158"/>
      <c r="C212" s="158"/>
      <c r="D212" s="158"/>
      <c r="E212" s="158"/>
      <c r="F212" s="158"/>
      <c r="G212" s="158"/>
      <c r="H212" s="158"/>
      <c r="I212" s="158"/>
      <c r="J212" s="158"/>
      <c r="K212" s="158"/>
      <c r="L212" s="158"/>
      <c r="M212" s="158"/>
      <c r="N212" s="158"/>
      <c r="O212" s="158"/>
      <c r="P212" s="158"/>
      <c r="Q212" s="158"/>
      <c r="R212" s="158"/>
      <c r="S212" s="158"/>
      <c r="T212" s="158"/>
      <c r="U212" s="158"/>
      <c r="V212" s="158"/>
      <c r="W212" s="158"/>
      <c r="X212" s="158"/>
      <c r="Y212" s="158"/>
      <c r="Z212" s="158"/>
      <c r="AA212" s="158"/>
      <c r="AB212" s="158"/>
      <c r="AC212" s="158"/>
    </row>
    <row r="213" spans="2:29" ht="20.149999999999999" customHeight="1">
      <c r="B213" s="158"/>
      <c r="C213" s="158"/>
      <c r="D213" s="158"/>
      <c r="E213" s="158"/>
      <c r="F213" s="158"/>
      <c r="G213" s="158"/>
      <c r="H213" s="158"/>
      <c r="I213" s="158"/>
      <c r="J213" s="158"/>
      <c r="K213" s="158"/>
      <c r="L213" s="158"/>
      <c r="M213" s="158"/>
      <c r="N213" s="158"/>
      <c r="O213" s="158"/>
      <c r="P213" s="158"/>
      <c r="Q213" s="158"/>
      <c r="R213" s="158"/>
      <c r="S213" s="158"/>
      <c r="T213" s="158"/>
      <c r="U213" s="158"/>
      <c r="V213" s="158"/>
      <c r="W213" s="158"/>
      <c r="X213" s="158"/>
      <c r="Y213" s="158"/>
      <c r="Z213" s="158"/>
      <c r="AA213" s="158"/>
      <c r="AB213" s="158"/>
      <c r="AC213" s="158"/>
    </row>
    <row r="214" spans="2:29" ht="20.149999999999999" customHeight="1">
      <c r="B214" s="158"/>
      <c r="C214" s="158"/>
      <c r="D214" s="158"/>
      <c r="E214" s="158"/>
      <c r="F214" s="158"/>
      <c r="G214" s="158"/>
      <c r="H214" s="158"/>
      <c r="I214" s="158"/>
      <c r="J214" s="158"/>
      <c r="K214" s="158"/>
      <c r="L214" s="158"/>
      <c r="M214" s="158"/>
      <c r="N214" s="158"/>
      <c r="O214" s="158"/>
      <c r="P214" s="158"/>
      <c r="Q214" s="158"/>
      <c r="R214" s="158"/>
      <c r="S214" s="158"/>
      <c r="T214" s="158"/>
      <c r="U214" s="158"/>
      <c r="V214" s="158"/>
      <c r="W214" s="158"/>
      <c r="X214" s="158"/>
      <c r="Y214" s="158"/>
      <c r="Z214" s="158"/>
      <c r="AA214" s="158"/>
      <c r="AB214" s="158"/>
      <c r="AC214" s="158"/>
    </row>
    <row r="215" spans="2:29" ht="20.149999999999999" customHeight="1">
      <c r="B215" s="158"/>
      <c r="C215" s="158"/>
      <c r="D215" s="158"/>
      <c r="E215" s="158"/>
      <c r="F215" s="158"/>
      <c r="G215" s="158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  <c r="R215" s="158"/>
      <c r="S215" s="158"/>
      <c r="T215" s="158"/>
      <c r="U215" s="158"/>
      <c r="V215" s="158"/>
      <c r="W215" s="158"/>
      <c r="X215" s="158"/>
      <c r="Y215" s="158"/>
      <c r="Z215" s="158"/>
      <c r="AA215" s="158"/>
      <c r="AB215" s="158"/>
      <c r="AC215" s="158"/>
    </row>
    <row r="216" spans="2:29" ht="20.149999999999999" customHeight="1">
      <c r="B216" s="158"/>
      <c r="C216" s="158"/>
      <c r="D216" s="158"/>
      <c r="E216" s="158"/>
      <c r="F216" s="158"/>
      <c r="G216" s="158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  <c r="R216" s="158"/>
      <c r="S216" s="158"/>
      <c r="T216" s="158"/>
      <c r="U216" s="158"/>
      <c r="V216" s="158"/>
      <c r="W216" s="158"/>
      <c r="X216" s="158"/>
      <c r="Y216" s="158"/>
      <c r="Z216" s="158"/>
      <c r="AA216" s="158"/>
      <c r="AB216" s="158"/>
      <c r="AC216" s="158"/>
    </row>
    <row r="217" spans="2:29" ht="20.149999999999999" customHeight="1">
      <c r="B217" s="158"/>
      <c r="C217" s="158"/>
      <c r="D217" s="158"/>
      <c r="E217" s="158"/>
      <c r="F217" s="158"/>
      <c r="G217" s="158"/>
      <c r="H217" s="158"/>
      <c r="I217" s="158"/>
      <c r="J217" s="158"/>
      <c r="K217" s="158"/>
      <c r="L217" s="158"/>
      <c r="M217" s="158"/>
      <c r="N217" s="158"/>
      <c r="O217" s="158"/>
      <c r="P217" s="158"/>
      <c r="Q217" s="158"/>
      <c r="R217" s="158"/>
      <c r="S217" s="158"/>
      <c r="T217" s="158"/>
      <c r="U217" s="158"/>
      <c r="V217" s="158"/>
      <c r="W217" s="158"/>
      <c r="X217" s="158"/>
      <c r="Y217" s="158"/>
      <c r="Z217" s="158"/>
      <c r="AA217" s="158"/>
      <c r="AB217" s="158"/>
      <c r="AC217" s="158"/>
    </row>
    <row r="218" spans="2:29" ht="20.149999999999999" customHeight="1">
      <c r="B218" s="158"/>
      <c r="C218" s="158"/>
      <c r="D218" s="158"/>
      <c r="E218" s="158"/>
      <c r="F218" s="158"/>
      <c r="G218" s="158"/>
      <c r="H218" s="158"/>
      <c r="I218" s="158"/>
      <c r="J218" s="158"/>
      <c r="K218" s="158"/>
      <c r="L218" s="158"/>
      <c r="M218" s="158"/>
      <c r="N218" s="158"/>
      <c r="O218" s="158"/>
      <c r="P218" s="158"/>
      <c r="Q218" s="158"/>
      <c r="R218" s="158"/>
      <c r="S218" s="158"/>
      <c r="T218" s="158"/>
      <c r="U218" s="158"/>
      <c r="V218" s="158"/>
      <c r="W218" s="158"/>
      <c r="X218" s="158"/>
      <c r="Y218" s="158"/>
      <c r="Z218" s="158"/>
      <c r="AA218" s="158"/>
      <c r="AB218" s="158"/>
      <c r="AC218" s="158"/>
    </row>
    <row r="219" spans="2:29" ht="20.149999999999999" customHeight="1">
      <c r="B219" s="158"/>
      <c r="C219" s="158"/>
      <c r="D219" s="158"/>
      <c r="E219" s="158"/>
      <c r="F219" s="158"/>
      <c r="G219" s="158"/>
      <c r="H219" s="158"/>
      <c r="I219" s="158"/>
      <c r="J219" s="158"/>
      <c r="K219" s="158"/>
      <c r="L219" s="158"/>
      <c r="M219" s="158"/>
      <c r="N219" s="158"/>
      <c r="O219" s="158"/>
      <c r="P219" s="158"/>
      <c r="Q219" s="158"/>
      <c r="R219" s="158"/>
      <c r="S219" s="158"/>
      <c r="T219" s="158"/>
      <c r="U219" s="158"/>
      <c r="V219" s="158"/>
      <c r="W219" s="158"/>
      <c r="X219" s="158"/>
      <c r="Y219" s="158"/>
      <c r="Z219" s="158"/>
      <c r="AA219" s="158"/>
      <c r="AB219" s="158"/>
      <c r="AC219" s="158"/>
    </row>
    <row r="220" spans="2:29" ht="20.149999999999999" customHeight="1">
      <c r="B220" s="158"/>
      <c r="C220" s="158"/>
      <c r="D220" s="158"/>
      <c r="E220" s="158"/>
      <c r="F220" s="158"/>
      <c r="G220" s="158"/>
      <c r="H220" s="158"/>
      <c r="I220" s="158"/>
      <c r="J220" s="158"/>
      <c r="K220" s="158"/>
      <c r="L220" s="158"/>
      <c r="M220" s="158"/>
      <c r="N220" s="158"/>
      <c r="O220" s="158"/>
      <c r="P220" s="158"/>
      <c r="Q220" s="158"/>
      <c r="R220" s="158"/>
      <c r="S220" s="158"/>
      <c r="T220" s="158"/>
      <c r="U220" s="158"/>
      <c r="V220" s="158"/>
      <c r="W220" s="158"/>
      <c r="X220" s="158"/>
      <c r="Y220" s="158"/>
      <c r="Z220" s="158"/>
      <c r="AA220" s="158"/>
      <c r="AB220" s="158"/>
      <c r="AC220" s="158"/>
    </row>
    <row r="221" spans="2:29" ht="20.149999999999999" customHeight="1">
      <c r="B221" s="158"/>
      <c r="C221" s="158"/>
      <c r="D221" s="158"/>
      <c r="E221" s="158"/>
      <c r="F221" s="158"/>
      <c r="G221" s="158"/>
      <c r="H221" s="158"/>
      <c r="I221" s="158"/>
      <c r="J221" s="158"/>
      <c r="K221" s="158"/>
      <c r="L221" s="158"/>
      <c r="M221" s="158"/>
      <c r="N221" s="158"/>
      <c r="O221" s="158"/>
      <c r="P221" s="158"/>
      <c r="Q221" s="158"/>
      <c r="R221" s="158"/>
      <c r="S221" s="158"/>
      <c r="T221" s="158"/>
      <c r="U221" s="158"/>
      <c r="V221" s="158"/>
      <c r="W221" s="158"/>
      <c r="X221" s="158"/>
      <c r="Y221" s="158"/>
      <c r="Z221" s="158"/>
      <c r="AA221" s="158"/>
      <c r="AB221" s="158"/>
      <c r="AC221" s="158"/>
    </row>
    <row r="222" spans="2:29" ht="20.149999999999999" customHeight="1">
      <c r="B222" s="158"/>
      <c r="C222" s="158"/>
      <c r="D222" s="158"/>
      <c r="E222" s="158"/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  <c r="R222" s="158"/>
      <c r="S222" s="158"/>
      <c r="T222" s="158"/>
      <c r="U222" s="158"/>
      <c r="V222" s="158"/>
      <c r="W222" s="158"/>
      <c r="X222" s="158"/>
      <c r="Y222" s="158"/>
      <c r="Z222" s="158"/>
      <c r="AA222" s="158"/>
      <c r="AB222" s="158"/>
      <c r="AC222" s="158"/>
    </row>
    <row r="223" spans="2:29" ht="20.149999999999999" customHeight="1">
      <c r="B223" s="158"/>
      <c r="C223" s="158"/>
      <c r="D223" s="158"/>
      <c r="E223" s="158"/>
      <c r="F223" s="158"/>
      <c r="G223" s="158"/>
      <c r="H223" s="158"/>
      <c r="I223" s="158"/>
      <c r="J223" s="158"/>
      <c r="K223" s="158"/>
      <c r="L223" s="158"/>
      <c r="M223" s="158"/>
      <c r="N223" s="158"/>
      <c r="O223" s="158"/>
      <c r="P223" s="158"/>
      <c r="Q223" s="158"/>
      <c r="R223" s="158"/>
      <c r="S223" s="158"/>
      <c r="T223" s="158"/>
      <c r="U223" s="158"/>
      <c r="V223" s="158"/>
      <c r="W223" s="158"/>
      <c r="X223" s="158"/>
      <c r="Y223" s="158"/>
      <c r="Z223" s="158"/>
      <c r="AA223" s="158"/>
      <c r="AB223" s="158"/>
      <c r="AC223" s="158"/>
    </row>
    <row r="224" spans="2:29" ht="20.149999999999999" customHeight="1">
      <c r="B224" s="158"/>
      <c r="C224" s="158"/>
      <c r="D224" s="158"/>
      <c r="E224" s="158"/>
      <c r="F224" s="158"/>
      <c r="G224" s="158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  <c r="R224" s="158"/>
      <c r="S224" s="158"/>
      <c r="T224" s="158"/>
      <c r="U224" s="158"/>
      <c r="V224" s="158"/>
      <c r="W224" s="158"/>
      <c r="X224" s="158"/>
      <c r="Y224" s="158"/>
      <c r="Z224" s="158"/>
      <c r="AA224" s="158"/>
      <c r="AB224" s="158"/>
      <c r="AC224" s="158"/>
    </row>
    <row r="225" spans="2:29" ht="20.149999999999999" customHeight="1">
      <c r="B225" s="158"/>
      <c r="C225" s="158"/>
      <c r="D225" s="158"/>
      <c r="E225" s="158"/>
      <c r="F225" s="158"/>
      <c r="G225" s="158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  <c r="R225" s="158"/>
      <c r="S225" s="158"/>
      <c r="T225" s="158"/>
      <c r="U225" s="158"/>
      <c r="V225" s="158"/>
      <c r="W225" s="158"/>
      <c r="X225" s="158"/>
      <c r="Y225" s="158"/>
      <c r="Z225" s="158"/>
      <c r="AA225" s="158"/>
      <c r="AB225" s="158"/>
      <c r="AC225" s="158"/>
    </row>
    <row r="226" spans="2:29" ht="20.149999999999999" customHeight="1">
      <c r="B226" s="158"/>
      <c r="C226" s="158"/>
      <c r="D226" s="158"/>
      <c r="E226" s="158"/>
      <c r="F226" s="158"/>
      <c r="G226" s="158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  <c r="R226" s="158"/>
      <c r="S226" s="158"/>
      <c r="T226" s="158"/>
      <c r="U226" s="158"/>
      <c r="V226" s="158"/>
      <c r="W226" s="158"/>
      <c r="X226" s="158"/>
      <c r="Y226" s="158"/>
      <c r="Z226" s="158"/>
      <c r="AA226" s="158"/>
      <c r="AB226" s="158"/>
      <c r="AC226" s="158"/>
    </row>
    <row r="227" spans="2:29" ht="20.149999999999999" customHeight="1">
      <c r="B227" s="158"/>
      <c r="C227" s="158"/>
      <c r="D227" s="158"/>
      <c r="E227" s="158"/>
      <c r="F227" s="158"/>
      <c r="G227" s="158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  <c r="R227" s="158"/>
      <c r="S227" s="158"/>
      <c r="T227" s="158"/>
      <c r="U227" s="158"/>
      <c r="V227" s="158"/>
      <c r="W227" s="158"/>
      <c r="X227" s="158"/>
      <c r="Y227" s="158"/>
      <c r="Z227" s="158"/>
      <c r="AA227" s="158"/>
      <c r="AB227" s="158"/>
      <c r="AC227" s="158"/>
    </row>
    <row r="228" spans="2:29" ht="20.149999999999999" customHeight="1">
      <c r="B228" s="158"/>
      <c r="C228" s="158"/>
      <c r="D228" s="158"/>
      <c r="E228" s="158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  <c r="R228" s="158"/>
      <c r="S228" s="158"/>
      <c r="T228" s="158"/>
      <c r="U228" s="158"/>
      <c r="V228" s="158"/>
      <c r="W228" s="158"/>
      <c r="X228" s="158"/>
      <c r="Y228" s="158"/>
      <c r="Z228" s="158"/>
      <c r="AA228" s="158"/>
      <c r="AB228" s="158"/>
      <c r="AC228" s="158"/>
    </row>
    <row r="229" spans="2:29" ht="20.149999999999999" customHeight="1">
      <c r="B229" s="158"/>
      <c r="C229" s="158"/>
      <c r="D229" s="158"/>
      <c r="E229" s="158"/>
      <c r="F229" s="158"/>
      <c r="G229" s="158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  <c r="R229" s="158"/>
      <c r="S229" s="158"/>
      <c r="T229" s="158"/>
      <c r="U229" s="158"/>
      <c r="V229" s="158"/>
      <c r="W229" s="158"/>
      <c r="X229" s="158"/>
      <c r="Y229" s="158"/>
      <c r="Z229" s="158"/>
      <c r="AA229" s="158"/>
      <c r="AB229" s="158"/>
      <c r="AC229" s="158"/>
    </row>
    <row r="230" spans="2:29" ht="20.149999999999999" customHeight="1">
      <c r="B230" s="158"/>
      <c r="C230" s="158"/>
      <c r="D230" s="158"/>
      <c r="E230" s="158"/>
      <c r="F230" s="158"/>
      <c r="G230" s="158"/>
      <c r="H230" s="158"/>
      <c r="I230" s="158"/>
      <c r="J230" s="158"/>
      <c r="K230" s="158"/>
      <c r="L230" s="158"/>
      <c r="M230" s="158"/>
      <c r="N230" s="158"/>
      <c r="O230" s="158"/>
      <c r="P230" s="158"/>
      <c r="Q230" s="158"/>
      <c r="R230" s="158"/>
      <c r="S230" s="158"/>
      <c r="T230" s="158"/>
      <c r="U230" s="158"/>
      <c r="V230" s="158"/>
      <c r="W230" s="158"/>
      <c r="X230" s="158"/>
      <c r="Y230" s="158"/>
      <c r="Z230" s="158"/>
      <c r="AA230" s="158"/>
      <c r="AB230" s="158"/>
      <c r="AC230" s="158"/>
    </row>
    <row r="231" spans="2:29" ht="20.149999999999999" customHeight="1">
      <c r="B231" s="158"/>
      <c r="C231" s="158"/>
      <c r="D231" s="158"/>
      <c r="E231" s="158"/>
      <c r="F231" s="158"/>
      <c r="G231" s="158"/>
      <c r="H231" s="158"/>
      <c r="I231" s="158"/>
      <c r="J231" s="158"/>
      <c r="K231" s="158"/>
      <c r="L231" s="158"/>
      <c r="M231" s="158"/>
      <c r="N231" s="158"/>
      <c r="O231" s="158"/>
      <c r="P231" s="158"/>
      <c r="Q231" s="158"/>
      <c r="R231" s="158"/>
      <c r="S231" s="158"/>
      <c r="T231" s="158"/>
      <c r="U231" s="158"/>
      <c r="V231" s="158"/>
      <c r="W231" s="158"/>
      <c r="X231" s="158"/>
      <c r="Y231" s="158"/>
      <c r="Z231" s="158"/>
      <c r="AA231" s="158"/>
      <c r="AB231" s="158"/>
      <c r="AC231" s="158"/>
    </row>
    <row r="232" spans="2:29" ht="20.149999999999999" customHeight="1">
      <c r="B232" s="158"/>
      <c r="C232" s="158"/>
      <c r="D232" s="158"/>
      <c r="E232" s="158"/>
      <c r="F232" s="158"/>
      <c r="G232" s="158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  <c r="R232" s="158"/>
      <c r="S232" s="158"/>
      <c r="T232" s="158"/>
      <c r="U232" s="158"/>
      <c r="V232" s="158"/>
      <c r="W232" s="158"/>
      <c r="X232" s="158"/>
      <c r="Y232" s="158"/>
      <c r="Z232" s="158"/>
      <c r="AA232" s="158"/>
      <c r="AB232" s="158"/>
      <c r="AC232" s="158"/>
    </row>
    <row r="233" spans="2:29" ht="20.149999999999999" customHeight="1">
      <c r="B233" s="158"/>
      <c r="C233" s="158"/>
      <c r="D233" s="158"/>
      <c r="E233" s="158"/>
      <c r="F233" s="158"/>
      <c r="G233" s="158"/>
      <c r="H233" s="158"/>
      <c r="I233" s="158"/>
      <c r="J233" s="158"/>
      <c r="K233" s="158"/>
      <c r="L233" s="158"/>
      <c r="M233" s="158"/>
      <c r="N233" s="158"/>
      <c r="O233" s="158"/>
      <c r="P233" s="158"/>
      <c r="Q233" s="158"/>
      <c r="R233" s="158"/>
      <c r="S233" s="158"/>
      <c r="T233" s="158"/>
      <c r="U233" s="158"/>
      <c r="V233" s="158"/>
      <c r="W233" s="158"/>
      <c r="X233" s="158"/>
      <c r="Y233" s="158"/>
      <c r="Z233" s="158"/>
      <c r="AA233" s="158"/>
      <c r="AB233" s="158"/>
      <c r="AC233" s="158"/>
    </row>
    <row r="234" spans="2:29" ht="20.149999999999999" customHeight="1">
      <c r="B234" s="158"/>
      <c r="C234" s="158"/>
      <c r="D234" s="158"/>
      <c r="E234" s="158"/>
      <c r="F234" s="158"/>
      <c r="G234" s="158"/>
      <c r="H234" s="158"/>
      <c r="I234" s="158"/>
      <c r="J234" s="158"/>
      <c r="K234" s="158"/>
      <c r="L234" s="158"/>
      <c r="M234" s="158"/>
      <c r="N234" s="158"/>
      <c r="O234" s="158"/>
      <c r="P234" s="158"/>
      <c r="Q234" s="158"/>
      <c r="R234" s="158"/>
      <c r="S234" s="158"/>
      <c r="T234" s="158"/>
      <c r="U234" s="158"/>
      <c r="V234" s="158"/>
      <c r="W234" s="158"/>
      <c r="X234" s="158"/>
      <c r="Y234" s="158"/>
      <c r="Z234" s="158"/>
      <c r="AA234" s="158"/>
      <c r="AB234" s="158"/>
      <c r="AC234" s="158"/>
    </row>
    <row r="235" spans="2:29" ht="20.149999999999999" customHeight="1">
      <c r="B235" s="158"/>
      <c r="C235" s="158"/>
      <c r="D235" s="158"/>
      <c r="E235" s="158"/>
      <c r="F235" s="158"/>
      <c r="G235" s="158"/>
      <c r="H235" s="158"/>
      <c r="I235" s="158"/>
      <c r="J235" s="158"/>
      <c r="K235" s="158"/>
      <c r="L235" s="158"/>
      <c r="M235" s="158"/>
      <c r="N235" s="158"/>
      <c r="O235" s="158"/>
      <c r="P235" s="158"/>
      <c r="Q235" s="158"/>
      <c r="R235" s="158"/>
      <c r="S235" s="158"/>
      <c r="T235" s="158"/>
      <c r="U235" s="158"/>
      <c r="V235" s="158"/>
      <c r="W235" s="158"/>
      <c r="X235" s="158"/>
      <c r="Y235" s="158"/>
      <c r="Z235" s="158"/>
      <c r="AA235" s="158"/>
      <c r="AB235" s="158"/>
      <c r="AC235" s="158"/>
    </row>
  </sheetData>
  <mergeCells count="8">
    <mergeCell ref="A42:B42"/>
    <mergeCell ref="L3:L4"/>
    <mergeCell ref="H4:J4"/>
    <mergeCell ref="K4:K5"/>
    <mergeCell ref="A3:A5"/>
    <mergeCell ref="B3:D3"/>
    <mergeCell ref="E3:F3"/>
    <mergeCell ref="H3:K3"/>
  </mergeCells>
  <phoneticPr fontId="7" type="noConversion"/>
  <printOptions horizontalCentered="1"/>
  <pageMargins left="0" right="0" top="0" bottom="0.59055118110236227" header="0" footer="0"/>
  <pageSetup paperSize="9" scale="63" fitToHeight="2" orientation="landscape" r:id="rId1"/>
  <headerFooter alignWithMargins="0">
    <oddFooter xml:space="preserve">&amp;RPàgina &amp;P de &amp;N
</oddFooter>
  </headerFooter>
  <rowBreaks count="1" manualBreakCount="1">
    <brk id="4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2"/>
  <sheetViews>
    <sheetView showGridLines="0" topLeftCell="H1" zoomScaleNormal="100" zoomScaleSheetLayoutView="70" workbookViewId="0">
      <selection activeCell="F266" sqref="F266"/>
    </sheetView>
  </sheetViews>
  <sheetFormatPr baseColWidth="10" defaultColWidth="9" defaultRowHeight="20.149999999999999" customHeight="1"/>
  <cols>
    <col min="1" max="1" width="20.765625" style="2" customWidth="1"/>
    <col min="2" max="2" width="14.23046875" style="2" customWidth="1"/>
    <col min="3" max="3" width="15.4609375" style="2" customWidth="1"/>
    <col min="4" max="4" width="14.4609375" style="2" customWidth="1"/>
    <col min="5" max="5" width="15.4609375" style="2" customWidth="1"/>
    <col min="6" max="7" width="14.765625" style="2" customWidth="1"/>
    <col min="8" max="8" width="16.23046875" style="2" customWidth="1"/>
    <col min="9" max="9" width="21.84375" style="2" customWidth="1"/>
    <col min="10" max="10" width="17.07421875" style="2" customWidth="1"/>
    <col min="11" max="11" width="16.15234375" style="2" customWidth="1"/>
    <col min="12" max="12" width="21.23046875" style="2" customWidth="1"/>
    <col min="13" max="13" width="18.15234375" style="2" customWidth="1"/>
    <col min="14" max="14" width="9" style="2"/>
    <col min="15" max="15" width="9" style="96"/>
    <col min="16" max="16384" width="9" style="2"/>
  </cols>
  <sheetData>
    <row r="1" spans="1:31" s="57" customFormat="1" ht="21.75" customHeight="1">
      <c r="A1" s="119" t="s">
        <v>294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O1" s="100"/>
    </row>
    <row r="2" spans="1:31" s="125" customFormat="1" ht="41.25" customHeight="1">
      <c r="O2" s="128"/>
    </row>
    <row r="3" spans="1:31" ht="34" customHeight="1">
      <c r="A3" s="257" t="s">
        <v>126</v>
      </c>
      <c r="B3" s="273" t="s">
        <v>4</v>
      </c>
      <c r="C3" s="273"/>
      <c r="D3" s="273"/>
      <c r="E3" s="273"/>
      <c r="F3" s="273" t="s">
        <v>73</v>
      </c>
      <c r="G3" s="273"/>
      <c r="H3" s="273"/>
      <c r="I3" s="107" t="s">
        <v>8</v>
      </c>
      <c r="J3" s="274" t="s">
        <v>32</v>
      </c>
      <c r="K3" s="274"/>
      <c r="L3" s="274"/>
      <c r="M3" s="274"/>
    </row>
    <row r="4" spans="1:31" ht="24.5" customHeight="1">
      <c r="A4" s="257"/>
      <c r="B4" s="102" t="s">
        <v>1</v>
      </c>
      <c r="C4" s="275" t="s">
        <v>2</v>
      </c>
      <c r="D4" s="275"/>
      <c r="E4" s="102" t="s">
        <v>3</v>
      </c>
      <c r="F4" s="102" t="s">
        <v>1</v>
      </c>
      <c r="G4" s="275" t="s">
        <v>2</v>
      </c>
      <c r="H4" s="275"/>
      <c r="I4" s="102"/>
      <c r="J4" s="272" t="s">
        <v>131</v>
      </c>
      <c r="K4" s="272"/>
      <c r="L4" s="272" t="s">
        <v>132</v>
      </c>
      <c r="M4" s="272"/>
    </row>
    <row r="5" spans="1:31" ht="33" customHeight="1">
      <c r="A5" s="257"/>
      <c r="B5" s="102" t="s">
        <v>5</v>
      </c>
      <c r="C5" s="109" t="s">
        <v>127</v>
      </c>
      <c r="D5" s="109" t="s">
        <v>128</v>
      </c>
      <c r="E5" s="102" t="s">
        <v>5</v>
      </c>
      <c r="F5" s="102" t="s">
        <v>7</v>
      </c>
      <c r="G5" s="109" t="s">
        <v>129</v>
      </c>
      <c r="H5" s="109" t="s">
        <v>130</v>
      </c>
      <c r="I5" s="102" t="s">
        <v>11</v>
      </c>
      <c r="J5" s="108" t="s">
        <v>133</v>
      </c>
      <c r="K5" s="108" t="s">
        <v>134</v>
      </c>
      <c r="L5" s="108" t="s">
        <v>135</v>
      </c>
      <c r="M5" s="108" t="s">
        <v>136</v>
      </c>
    </row>
    <row r="6" spans="1:31" s="79" customFormat="1" ht="11" customHeight="1">
      <c r="A6" s="87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O6" s="94"/>
    </row>
    <row r="7" spans="1:31" ht="20.149999999999999" customHeight="1">
      <c r="A7" s="67" t="s">
        <v>210</v>
      </c>
      <c r="B7" s="36"/>
      <c r="C7" s="37"/>
      <c r="D7" s="37"/>
      <c r="E7" s="38"/>
      <c r="F7" s="36"/>
      <c r="G7" s="37"/>
      <c r="H7" s="38"/>
      <c r="I7" s="45"/>
      <c r="J7" s="36"/>
      <c r="K7" s="37"/>
      <c r="L7" s="37"/>
      <c r="M7" s="38"/>
      <c r="N7" s="90"/>
    </row>
    <row r="8" spans="1:31" ht="20.149999999999999" customHeight="1">
      <c r="A8" s="8" t="s">
        <v>18</v>
      </c>
      <c r="B8" s="157">
        <v>1</v>
      </c>
      <c r="C8" s="157">
        <v>169</v>
      </c>
      <c r="D8" s="157">
        <v>0</v>
      </c>
      <c r="E8" s="157">
        <v>170</v>
      </c>
      <c r="F8" s="157">
        <v>10000</v>
      </c>
      <c r="G8" s="157">
        <v>25570</v>
      </c>
      <c r="H8" s="157">
        <v>0</v>
      </c>
      <c r="I8" s="157">
        <v>4331</v>
      </c>
      <c r="J8" s="157">
        <v>0</v>
      </c>
      <c r="K8" s="157">
        <v>34</v>
      </c>
      <c r="L8" s="157">
        <v>4297</v>
      </c>
      <c r="M8" s="157">
        <v>0</v>
      </c>
      <c r="N8" s="158"/>
      <c r="O8" s="136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</row>
    <row r="9" spans="1:31" ht="20.149999999999999" customHeight="1">
      <c r="A9" s="8" t="s">
        <v>19</v>
      </c>
      <c r="B9" s="157">
        <v>0</v>
      </c>
      <c r="C9" s="157">
        <v>29</v>
      </c>
      <c r="D9" s="157">
        <v>0</v>
      </c>
      <c r="E9" s="157">
        <v>29</v>
      </c>
      <c r="F9" s="157">
        <v>0</v>
      </c>
      <c r="G9" s="157">
        <v>26552</v>
      </c>
      <c r="H9" s="157">
        <v>0</v>
      </c>
      <c r="I9" s="157">
        <v>770</v>
      </c>
      <c r="J9" s="157">
        <v>0</v>
      </c>
      <c r="K9" s="157">
        <v>4</v>
      </c>
      <c r="L9" s="157">
        <v>766</v>
      </c>
      <c r="M9" s="157">
        <v>0</v>
      </c>
      <c r="N9" s="158"/>
      <c r="O9" s="136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</row>
    <row r="10" spans="1:31" ht="20.149999999999999" customHeight="1">
      <c r="A10" s="8" t="s">
        <v>20</v>
      </c>
      <c r="B10" s="157">
        <v>0</v>
      </c>
      <c r="C10" s="157">
        <v>38</v>
      </c>
      <c r="D10" s="157">
        <v>0</v>
      </c>
      <c r="E10" s="157">
        <v>38</v>
      </c>
      <c r="F10" s="157">
        <v>0</v>
      </c>
      <c r="G10" s="157">
        <v>24326</v>
      </c>
      <c r="H10" s="157">
        <v>0</v>
      </c>
      <c r="I10" s="157">
        <v>924</v>
      </c>
      <c r="J10" s="157">
        <v>0</v>
      </c>
      <c r="K10" s="157">
        <v>684</v>
      </c>
      <c r="L10" s="157">
        <v>240</v>
      </c>
      <c r="M10" s="157">
        <v>0</v>
      </c>
      <c r="N10" s="158"/>
      <c r="O10" s="136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</row>
    <row r="11" spans="1:31" ht="20.149999999999999" customHeight="1">
      <c r="A11" s="8" t="s">
        <v>21</v>
      </c>
      <c r="B11" s="157">
        <v>2</v>
      </c>
      <c r="C11" s="157">
        <v>327</v>
      </c>
      <c r="D11" s="157">
        <v>0</v>
      </c>
      <c r="E11" s="157">
        <v>329</v>
      </c>
      <c r="F11" s="157">
        <v>8000</v>
      </c>
      <c r="G11" s="157">
        <v>25000</v>
      </c>
      <c r="H11" s="157">
        <v>0</v>
      </c>
      <c r="I11" s="157">
        <v>8191</v>
      </c>
      <c r="J11" s="157">
        <v>0</v>
      </c>
      <c r="K11" s="157">
        <v>30</v>
      </c>
      <c r="L11" s="157">
        <v>8161</v>
      </c>
      <c r="M11" s="157">
        <v>0</v>
      </c>
      <c r="N11" s="158"/>
      <c r="O11" s="136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</row>
    <row r="12" spans="1:31" s="10" customFormat="1" ht="20.149999999999999" customHeight="1">
      <c r="A12" s="54" t="s">
        <v>22</v>
      </c>
      <c r="B12" s="138">
        <f>SUM(B8:B11)</f>
        <v>3</v>
      </c>
      <c r="C12" s="138">
        <f t="shared" ref="C12:E12" si="0">SUM(C8:C11)</f>
        <v>563</v>
      </c>
      <c r="D12" s="138">
        <f>SUM(D8:D11)</f>
        <v>0</v>
      </c>
      <c r="E12" s="138">
        <f t="shared" si="0"/>
        <v>566</v>
      </c>
      <c r="F12" s="246"/>
      <c r="G12" s="246"/>
      <c r="H12" s="246"/>
      <c r="I12" s="138">
        <f t="shared" ref="I12:M12" si="1">SUM(I8:I11)</f>
        <v>14216</v>
      </c>
      <c r="J12" s="138">
        <f t="shared" si="1"/>
        <v>0</v>
      </c>
      <c r="K12" s="138">
        <f t="shared" si="1"/>
        <v>752</v>
      </c>
      <c r="L12" s="138">
        <f t="shared" si="1"/>
        <v>13464</v>
      </c>
      <c r="M12" s="138">
        <f t="shared" si="1"/>
        <v>0</v>
      </c>
      <c r="N12" s="158"/>
      <c r="O12" s="14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E12" s="2"/>
    </row>
    <row r="13" spans="1:31" ht="20.149999999999999" customHeight="1">
      <c r="A13" s="5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58"/>
      <c r="O13" s="136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</row>
    <row r="14" spans="1:31" ht="20.149999999999999" customHeight="1">
      <c r="A14" s="67" t="s">
        <v>137</v>
      </c>
      <c r="B14" s="143"/>
      <c r="C14" s="144"/>
      <c r="D14" s="144"/>
      <c r="E14" s="145"/>
      <c r="F14" s="143"/>
      <c r="G14" s="144"/>
      <c r="H14" s="145"/>
      <c r="I14" s="154"/>
      <c r="J14" s="143"/>
      <c r="K14" s="144"/>
      <c r="L14" s="144"/>
      <c r="M14" s="145"/>
      <c r="N14" s="164"/>
      <c r="O14" s="136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</row>
    <row r="15" spans="1:31" ht="20.149999999999999" customHeight="1">
      <c r="A15" s="8" t="s">
        <v>18</v>
      </c>
      <c r="B15" s="157">
        <v>0</v>
      </c>
      <c r="C15" s="157">
        <v>0</v>
      </c>
      <c r="D15" s="157">
        <v>0</v>
      </c>
      <c r="E15" s="157">
        <v>0</v>
      </c>
      <c r="F15" s="157">
        <v>0</v>
      </c>
      <c r="G15" s="157">
        <v>0</v>
      </c>
      <c r="H15" s="157">
        <v>0</v>
      </c>
      <c r="I15" s="157">
        <v>0</v>
      </c>
      <c r="J15" s="157">
        <v>0</v>
      </c>
      <c r="K15" s="157">
        <v>0</v>
      </c>
      <c r="L15" s="157">
        <v>0</v>
      </c>
      <c r="M15" s="157">
        <v>0</v>
      </c>
      <c r="N15" s="158"/>
      <c r="O15" s="136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</row>
    <row r="16" spans="1:31" ht="20.149999999999999" customHeight="1">
      <c r="A16" s="8" t="s">
        <v>19</v>
      </c>
      <c r="B16" s="157">
        <v>0</v>
      </c>
      <c r="C16" s="157">
        <v>0</v>
      </c>
      <c r="D16" s="157">
        <v>0</v>
      </c>
      <c r="E16" s="157">
        <v>0</v>
      </c>
      <c r="F16" s="157">
        <v>0</v>
      </c>
      <c r="G16" s="157">
        <v>0</v>
      </c>
      <c r="H16" s="157">
        <v>0</v>
      </c>
      <c r="I16" s="157">
        <v>0</v>
      </c>
      <c r="J16" s="157">
        <v>0</v>
      </c>
      <c r="K16" s="157">
        <v>0</v>
      </c>
      <c r="L16" s="157">
        <v>0</v>
      </c>
      <c r="M16" s="157">
        <v>0</v>
      </c>
      <c r="N16" s="158"/>
      <c r="O16" s="136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</row>
    <row r="17" spans="1:31" ht="20.149999999999999" customHeight="1">
      <c r="A17" s="8" t="s">
        <v>20</v>
      </c>
      <c r="B17" s="157">
        <v>0</v>
      </c>
      <c r="C17" s="157">
        <v>0</v>
      </c>
      <c r="D17" s="157">
        <v>0</v>
      </c>
      <c r="E17" s="157">
        <v>0</v>
      </c>
      <c r="F17" s="157">
        <v>0</v>
      </c>
      <c r="G17" s="157">
        <v>0</v>
      </c>
      <c r="H17" s="157">
        <v>0</v>
      </c>
      <c r="I17" s="157">
        <v>0</v>
      </c>
      <c r="J17" s="157">
        <v>0</v>
      </c>
      <c r="K17" s="157">
        <v>0</v>
      </c>
      <c r="L17" s="157">
        <v>0</v>
      </c>
      <c r="M17" s="157">
        <v>0</v>
      </c>
      <c r="N17" s="158"/>
      <c r="O17" s="136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</row>
    <row r="18" spans="1:31" ht="20.149999999999999" customHeight="1">
      <c r="A18" s="8" t="s">
        <v>21</v>
      </c>
      <c r="B18" s="157">
        <v>0</v>
      </c>
      <c r="C18" s="157">
        <v>5</v>
      </c>
      <c r="D18" s="157">
        <v>0</v>
      </c>
      <c r="E18" s="157">
        <v>5</v>
      </c>
      <c r="F18" s="157">
        <v>0</v>
      </c>
      <c r="G18" s="157">
        <v>24000</v>
      </c>
      <c r="H18" s="157">
        <v>0</v>
      </c>
      <c r="I18" s="157">
        <v>120</v>
      </c>
      <c r="J18" s="157">
        <v>0</v>
      </c>
      <c r="K18" s="157">
        <v>2</v>
      </c>
      <c r="L18" s="157">
        <v>118</v>
      </c>
      <c r="M18" s="157">
        <v>0</v>
      </c>
      <c r="N18" s="158"/>
      <c r="O18" s="136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</row>
    <row r="19" spans="1:31" s="10" customFormat="1" ht="20.149999999999999" customHeight="1">
      <c r="A19" s="54" t="s">
        <v>22</v>
      </c>
      <c r="B19" s="138">
        <f>SUM(B15:B18)</f>
        <v>0</v>
      </c>
      <c r="C19" s="138">
        <f t="shared" ref="C19:E19" si="2">SUM(C15:C18)</f>
        <v>5</v>
      </c>
      <c r="D19" s="138">
        <f>SUM(D15:D18)</f>
        <v>0</v>
      </c>
      <c r="E19" s="138">
        <f t="shared" si="2"/>
        <v>5</v>
      </c>
      <c r="F19" s="246"/>
      <c r="G19" s="246"/>
      <c r="H19" s="246"/>
      <c r="I19" s="138">
        <f t="shared" ref="I19:M19" si="3">SUM(I15:I18)</f>
        <v>120</v>
      </c>
      <c r="J19" s="138">
        <f t="shared" si="3"/>
        <v>0</v>
      </c>
      <c r="K19" s="138">
        <f t="shared" si="3"/>
        <v>2</v>
      </c>
      <c r="L19" s="138">
        <f t="shared" si="3"/>
        <v>118</v>
      </c>
      <c r="M19" s="138">
        <f t="shared" si="3"/>
        <v>0</v>
      </c>
      <c r="N19" s="158"/>
      <c r="O19" s="14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E19" s="2"/>
    </row>
    <row r="20" spans="1:31" ht="20.149999999999999" customHeight="1">
      <c r="A20" s="5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58"/>
      <c r="O20" s="136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</row>
    <row r="21" spans="1:31" ht="20.149999999999999" customHeight="1">
      <c r="A21" s="67" t="s">
        <v>211</v>
      </c>
      <c r="B21" s="143"/>
      <c r="C21" s="144"/>
      <c r="D21" s="144"/>
      <c r="E21" s="145"/>
      <c r="F21" s="143"/>
      <c r="G21" s="144"/>
      <c r="H21" s="145"/>
      <c r="I21" s="154"/>
      <c r="J21" s="143"/>
      <c r="K21" s="144"/>
      <c r="L21" s="144"/>
      <c r="M21" s="145"/>
      <c r="N21" s="158"/>
      <c r="O21" s="136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</row>
    <row r="22" spans="1:31" ht="20.149999999999999" customHeight="1">
      <c r="A22" s="8" t="s">
        <v>18</v>
      </c>
      <c r="B22" s="157">
        <v>0</v>
      </c>
      <c r="C22" s="157">
        <v>5</v>
      </c>
      <c r="D22" s="157">
        <v>0</v>
      </c>
      <c r="E22" s="157">
        <v>5</v>
      </c>
      <c r="F22" s="157">
        <v>0</v>
      </c>
      <c r="G22" s="157">
        <v>2200</v>
      </c>
      <c r="H22" s="157">
        <v>0</v>
      </c>
      <c r="I22" s="157">
        <v>11</v>
      </c>
      <c r="J22" s="157">
        <v>0</v>
      </c>
      <c r="K22" s="157">
        <v>0</v>
      </c>
      <c r="L22" s="157">
        <v>11</v>
      </c>
      <c r="M22" s="157">
        <v>0</v>
      </c>
      <c r="N22" s="158"/>
      <c r="O22" s="136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</row>
    <row r="23" spans="1:31" ht="20.149999999999999" customHeight="1">
      <c r="A23" s="8" t="s">
        <v>19</v>
      </c>
      <c r="B23" s="157">
        <v>0</v>
      </c>
      <c r="C23" s="157">
        <v>1</v>
      </c>
      <c r="D23" s="157">
        <v>0</v>
      </c>
      <c r="E23" s="157">
        <v>1</v>
      </c>
      <c r="F23" s="157">
        <v>0</v>
      </c>
      <c r="G23" s="157">
        <v>6300</v>
      </c>
      <c r="H23" s="157">
        <v>0</v>
      </c>
      <c r="I23" s="157">
        <v>6</v>
      </c>
      <c r="J23" s="157">
        <v>0</v>
      </c>
      <c r="K23" s="157">
        <v>0</v>
      </c>
      <c r="L23" s="157">
        <v>6</v>
      </c>
      <c r="M23" s="157">
        <v>0</v>
      </c>
      <c r="N23" s="158"/>
      <c r="O23" s="136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</row>
    <row r="24" spans="1:31" ht="20.149999999999999" customHeight="1">
      <c r="A24" s="8" t="s">
        <v>20</v>
      </c>
      <c r="B24" s="157">
        <v>0</v>
      </c>
      <c r="C24" s="157">
        <v>0</v>
      </c>
      <c r="D24" s="157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7">
        <v>0</v>
      </c>
      <c r="L24" s="157">
        <v>0</v>
      </c>
      <c r="M24" s="157">
        <v>0</v>
      </c>
      <c r="N24" s="158"/>
      <c r="O24" s="136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</row>
    <row r="25" spans="1:31" ht="20.149999999999999" customHeight="1">
      <c r="A25" s="8" t="s">
        <v>21</v>
      </c>
      <c r="B25" s="157">
        <v>0</v>
      </c>
      <c r="C25" s="157">
        <v>1</v>
      </c>
      <c r="D25" s="157">
        <v>0</v>
      </c>
      <c r="E25" s="157">
        <v>1</v>
      </c>
      <c r="F25" s="157">
        <v>0</v>
      </c>
      <c r="G25" s="157">
        <v>6300</v>
      </c>
      <c r="H25" s="157">
        <v>0</v>
      </c>
      <c r="I25" s="157">
        <v>6</v>
      </c>
      <c r="J25" s="157">
        <v>0</v>
      </c>
      <c r="K25" s="157">
        <v>0</v>
      </c>
      <c r="L25" s="157">
        <v>6</v>
      </c>
      <c r="M25" s="157">
        <v>0</v>
      </c>
      <c r="N25" s="158"/>
      <c r="O25" s="136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</row>
    <row r="26" spans="1:31" s="10" customFormat="1" ht="20.149999999999999" customHeight="1">
      <c r="A26" s="54" t="s">
        <v>22</v>
      </c>
      <c r="B26" s="138">
        <f>SUM(B22:B25)</f>
        <v>0</v>
      </c>
      <c r="C26" s="138">
        <f t="shared" ref="C26:E26" si="4">SUM(C22:C25)</f>
        <v>7</v>
      </c>
      <c r="D26" s="138">
        <f>SUM(D22:D25)</f>
        <v>0</v>
      </c>
      <c r="E26" s="138">
        <f t="shared" si="4"/>
        <v>7</v>
      </c>
      <c r="F26" s="246"/>
      <c r="G26" s="246"/>
      <c r="H26" s="246"/>
      <c r="I26" s="138">
        <f t="shared" ref="I26:M26" si="5">SUM(I22:I25)</f>
        <v>23</v>
      </c>
      <c r="J26" s="138">
        <f t="shared" si="5"/>
        <v>0</v>
      </c>
      <c r="K26" s="138">
        <f t="shared" si="5"/>
        <v>0</v>
      </c>
      <c r="L26" s="138">
        <f t="shared" si="5"/>
        <v>23</v>
      </c>
      <c r="M26" s="138">
        <f t="shared" si="5"/>
        <v>0</v>
      </c>
      <c r="N26" s="158"/>
      <c r="O26" s="14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E26" s="2"/>
    </row>
    <row r="27" spans="1:31" ht="20.149999999999999" customHeight="1">
      <c r="A27" s="5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58"/>
      <c r="O27" s="136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</row>
    <row r="28" spans="1:31" ht="20.149999999999999" customHeight="1">
      <c r="A28" s="67" t="s">
        <v>138</v>
      </c>
      <c r="B28" s="143"/>
      <c r="C28" s="144"/>
      <c r="D28" s="144"/>
      <c r="E28" s="145"/>
      <c r="F28" s="143"/>
      <c r="G28" s="144"/>
      <c r="H28" s="145"/>
      <c r="I28" s="154"/>
      <c r="J28" s="143"/>
      <c r="K28" s="144"/>
      <c r="L28" s="144"/>
      <c r="M28" s="145"/>
      <c r="N28" s="158"/>
      <c r="O28" s="136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</row>
    <row r="29" spans="1:31" ht="20.149999999999999" customHeight="1">
      <c r="A29" s="8" t="s">
        <v>18</v>
      </c>
      <c r="B29" s="157">
        <v>0</v>
      </c>
      <c r="C29" s="157">
        <v>71</v>
      </c>
      <c r="D29" s="157">
        <v>0</v>
      </c>
      <c r="E29" s="157">
        <v>71</v>
      </c>
      <c r="F29" s="157">
        <v>0</v>
      </c>
      <c r="G29" s="157">
        <v>24103</v>
      </c>
      <c r="H29" s="157">
        <v>0</v>
      </c>
      <c r="I29" s="157">
        <v>1711</v>
      </c>
      <c r="J29" s="157">
        <v>0</v>
      </c>
      <c r="K29" s="157">
        <v>3</v>
      </c>
      <c r="L29" s="157">
        <v>1708</v>
      </c>
      <c r="M29" s="157">
        <v>0</v>
      </c>
      <c r="N29" s="158"/>
      <c r="O29" s="136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</row>
    <row r="30" spans="1:31" ht="20.149999999999999" customHeight="1">
      <c r="A30" s="8" t="s">
        <v>19</v>
      </c>
      <c r="B30" s="157">
        <v>0</v>
      </c>
      <c r="C30" s="157">
        <v>6</v>
      </c>
      <c r="D30" s="157">
        <v>0</v>
      </c>
      <c r="E30" s="157">
        <v>6</v>
      </c>
      <c r="F30" s="157">
        <v>0</v>
      </c>
      <c r="G30" s="157">
        <v>27000</v>
      </c>
      <c r="H30" s="157">
        <v>0</v>
      </c>
      <c r="I30" s="157">
        <v>162</v>
      </c>
      <c r="J30" s="157">
        <v>0</v>
      </c>
      <c r="K30" s="157">
        <v>1</v>
      </c>
      <c r="L30" s="157">
        <v>161</v>
      </c>
      <c r="M30" s="157">
        <v>0</v>
      </c>
      <c r="N30" s="158"/>
      <c r="O30" s="136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</row>
    <row r="31" spans="1:31" ht="20.149999999999999" customHeight="1">
      <c r="A31" s="8" t="s">
        <v>20</v>
      </c>
      <c r="B31" s="157">
        <v>0</v>
      </c>
      <c r="C31" s="157">
        <v>0</v>
      </c>
      <c r="D31" s="157">
        <v>0</v>
      </c>
      <c r="E31" s="157">
        <v>0</v>
      </c>
      <c r="F31" s="157">
        <v>0</v>
      </c>
      <c r="G31" s="157">
        <v>0</v>
      </c>
      <c r="H31" s="157">
        <v>0</v>
      </c>
      <c r="I31" s="157">
        <v>0</v>
      </c>
      <c r="J31" s="157">
        <v>0</v>
      </c>
      <c r="K31" s="157">
        <v>0</v>
      </c>
      <c r="L31" s="157">
        <v>0</v>
      </c>
      <c r="M31" s="157">
        <v>0</v>
      </c>
      <c r="N31" s="158"/>
      <c r="O31" s="136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31" ht="20.149999999999999" customHeight="1">
      <c r="A32" s="8" t="s">
        <v>21</v>
      </c>
      <c r="B32" s="157">
        <v>0</v>
      </c>
      <c r="C32" s="157">
        <v>28</v>
      </c>
      <c r="D32" s="157">
        <v>0</v>
      </c>
      <c r="E32" s="157">
        <v>28</v>
      </c>
      <c r="F32" s="157">
        <v>0</v>
      </c>
      <c r="G32" s="157">
        <v>20000</v>
      </c>
      <c r="H32" s="157">
        <v>0</v>
      </c>
      <c r="I32" s="157">
        <v>560</v>
      </c>
      <c r="J32" s="157">
        <v>0</v>
      </c>
      <c r="K32" s="157">
        <v>2</v>
      </c>
      <c r="L32" s="157">
        <v>558</v>
      </c>
      <c r="M32" s="157">
        <v>0</v>
      </c>
      <c r="N32" s="158"/>
      <c r="O32" s="136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31" s="10" customFormat="1" ht="20.149999999999999" customHeight="1">
      <c r="A33" s="54" t="s">
        <v>22</v>
      </c>
      <c r="B33" s="138">
        <f>SUM(B29:B32)</f>
        <v>0</v>
      </c>
      <c r="C33" s="138">
        <f t="shared" ref="C33:E33" si="6">SUM(C29:C32)</f>
        <v>105</v>
      </c>
      <c r="D33" s="138">
        <f>SUM(D29:D32)</f>
        <v>0</v>
      </c>
      <c r="E33" s="138">
        <f t="shared" si="6"/>
        <v>105</v>
      </c>
      <c r="F33" s="246"/>
      <c r="G33" s="246"/>
      <c r="H33" s="246"/>
      <c r="I33" s="138">
        <f t="shared" ref="I33:M33" si="7">SUM(I29:I32)</f>
        <v>2433</v>
      </c>
      <c r="J33" s="138">
        <f t="shared" si="7"/>
        <v>0</v>
      </c>
      <c r="K33" s="138">
        <f t="shared" si="7"/>
        <v>6</v>
      </c>
      <c r="L33" s="138">
        <f t="shared" si="7"/>
        <v>2427</v>
      </c>
      <c r="M33" s="138">
        <f t="shared" si="7"/>
        <v>0</v>
      </c>
      <c r="N33" s="158"/>
      <c r="O33" s="14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E33" s="2"/>
    </row>
    <row r="34" spans="1:31" ht="20.149999999999999" customHeight="1">
      <c r="A34" s="5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58"/>
      <c r="O34" s="136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</row>
    <row r="35" spans="1:31" ht="20.149999999999999" customHeight="1">
      <c r="A35" s="67" t="s">
        <v>163</v>
      </c>
      <c r="B35" s="143"/>
      <c r="C35" s="144"/>
      <c r="D35" s="144"/>
      <c r="E35" s="145"/>
      <c r="F35" s="143"/>
      <c r="G35" s="144"/>
      <c r="H35" s="145"/>
      <c r="I35" s="154"/>
      <c r="J35" s="143"/>
      <c r="K35" s="144"/>
      <c r="L35" s="144"/>
      <c r="M35" s="145"/>
      <c r="N35" s="158"/>
      <c r="O35" s="136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</row>
    <row r="36" spans="1:31" ht="20.149999999999999" customHeight="1">
      <c r="A36" s="8" t="s">
        <v>18</v>
      </c>
      <c r="B36" s="157">
        <v>4</v>
      </c>
      <c r="C36" s="157">
        <v>258</v>
      </c>
      <c r="D36" s="157">
        <v>23</v>
      </c>
      <c r="E36" s="157">
        <v>285</v>
      </c>
      <c r="F36" s="157">
        <v>10850</v>
      </c>
      <c r="G36" s="157">
        <v>23254</v>
      </c>
      <c r="H36" s="157">
        <v>32707</v>
      </c>
      <c r="I36" s="157">
        <v>6795</v>
      </c>
      <c r="J36" s="157">
        <v>0</v>
      </c>
      <c r="K36" s="157">
        <v>41</v>
      </c>
      <c r="L36" s="157">
        <v>6754</v>
      </c>
      <c r="M36" s="157">
        <v>0</v>
      </c>
      <c r="N36" s="158"/>
      <c r="O36" s="136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</row>
    <row r="37" spans="1:31" ht="20.149999999999999" customHeight="1">
      <c r="A37" s="8" t="s">
        <v>19</v>
      </c>
      <c r="B37" s="157">
        <v>0</v>
      </c>
      <c r="C37" s="157">
        <v>160</v>
      </c>
      <c r="D37" s="157">
        <v>1</v>
      </c>
      <c r="E37" s="157">
        <v>161</v>
      </c>
      <c r="F37" s="157">
        <v>0</v>
      </c>
      <c r="G37" s="157">
        <v>24584</v>
      </c>
      <c r="H37" s="157">
        <v>34000</v>
      </c>
      <c r="I37" s="157">
        <v>3967</v>
      </c>
      <c r="J37" s="157">
        <v>0</v>
      </c>
      <c r="K37" s="157">
        <v>4</v>
      </c>
      <c r="L37" s="157">
        <v>3963</v>
      </c>
      <c r="M37" s="157">
        <v>0</v>
      </c>
      <c r="N37" s="158"/>
      <c r="O37" s="136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</row>
    <row r="38" spans="1:31" ht="20.149999999999999" customHeight="1">
      <c r="A38" s="8" t="s">
        <v>20</v>
      </c>
      <c r="B38" s="157">
        <v>0</v>
      </c>
      <c r="C38" s="157">
        <v>95</v>
      </c>
      <c r="D38" s="157">
        <v>0</v>
      </c>
      <c r="E38" s="157">
        <v>95</v>
      </c>
      <c r="F38" s="157">
        <v>0</v>
      </c>
      <c r="G38" s="157">
        <v>22614</v>
      </c>
      <c r="H38" s="157">
        <v>0</v>
      </c>
      <c r="I38" s="157">
        <v>2148</v>
      </c>
      <c r="J38" s="157">
        <v>0</v>
      </c>
      <c r="K38" s="157">
        <v>1568</v>
      </c>
      <c r="L38" s="157">
        <v>580</v>
      </c>
      <c r="M38" s="157">
        <v>0</v>
      </c>
      <c r="N38" s="158"/>
      <c r="O38" s="136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</row>
    <row r="39" spans="1:31" ht="20.149999999999999" customHeight="1">
      <c r="A39" s="8" t="s">
        <v>21</v>
      </c>
      <c r="B39" s="157">
        <v>7</v>
      </c>
      <c r="C39" s="157">
        <v>327</v>
      </c>
      <c r="D39" s="157">
        <v>0</v>
      </c>
      <c r="E39" s="157">
        <v>334</v>
      </c>
      <c r="F39" s="157">
        <v>2000</v>
      </c>
      <c r="G39" s="157">
        <v>25000</v>
      </c>
      <c r="H39" s="157">
        <v>0</v>
      </c>
      <c r="I39" s="157">
        <v>8189</v>
      </c>
      <c r="J39" s="157">
        <v>0</v>
      </c>
      <c r="K39" s="157">
        <v>50</v>
      </c>
      <c r="L39" s="157">
        <v>8139</v>
      </c>
      <c r="M39" s="157">
        <v>0</v>
      </c>
      <c r="N39" s="158"/>
      <c r="O39" s="136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</row>
    <row r="40" spans="1:31" s="10" customFormat="1" ht="20.149999999999999" customHeight="1">
      <c r="A40" s="54" t="s">
        <v>22</v>
      </c>
      <c r="B40" s="138">
        <f>SUM(B36:B39)</f>
        <v>11</v>
      </c>
      <c r="C40" s="138">
        <f t="shared" ref="C40:E40" si="8">SUM(C36:C39)</f>
        <v>840</v>
      </c>
      <c r="D40" s="138">
        <f>SUM(D36:D39)</f>
        <v>24</v>
      </c>
      <c r="E40" s="138">
        <f t="shared" si="8"/>
        <v>875</v>
      </c>
      <c r="F40" s="246"/>
      <c r="G40" s="246"/>
      <c r="H40" s="246"/>
      <c r="I40" s="138">
        <f t="shared" ref="I40:M40" si="9">SUM(I36:I39)</f>
        <v>21099</v>
      </c>
      <c r="J40" s="138">
        <f t="shared" si="9"/>
        <v>0</v>
      </c>
      <c r="K40" s="138">
        <f t="shared" si="9"/>
        <v>1663</v>
      </c>
      <c r="L40" s="138">
        <f t="shared" si="9"/>
        <v>19436</v>
      </c>
      <c r="M40" s="138">
        <f t="shared" si="9"/>
        <v>0</v>
      </c>
      <c r="N40" s="158"/>
      <c r="O40" s="14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E40" s="2"/>
    </row>
    <row r="41" spans="1:31" s="3" customFormat="1" ht="20.149999999999999" customHeight="1">
      <c r="A41" s="4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58"/>
      <c r="O41" s="185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E41" s="2"/>
    </row>
    <row r="42" spans="1:31" ht="20.149999999999999" customHeight="1">
      <c r="A42" s="67" t="s">
        <v>139</v>
      </c>
      <c r="B42" s="143"/>
      <c r="C42" s="144"/>
      <c r="D42" s="144"/>
      <c r="E42" s="145"/>
      <c r="F42" s="143"/>
      <c r="G42" s="144"/>
      <c r="H42" s="145"/>
      <c r="I42" s="154"/>
      <c r="J42" s="143"/>
      <c r="K42" s="144"/>
      <c r="L42" s="144"/>
      <c r="M42" s="145"/>
      <c r="N42" s="158"/>
      <c r="O42" s="136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</row>
    <row r="43" spans="1:31" ht="20.149999999999999" customHeight="1">
      <c r="A43" s="8" t="s">
        <v>18</v>
      </c>
      <c r="B43" s="157">
        <v>0</v>
      </c>
      <c r="C43" s="157">
        <v>103</v>
      </c>
      <c r="D43" s="157">
        <v>0</v>
      </c>
      <c r="E43" s="157">
        <v>103</v>
      </c>
      <c r="F43" s="157">
        <v>0</v>
      </c>
      <c r="G43" s="157">
        <v>16155</v>
      </c>
      <c r="H43" s="157">
        <v>0</v>
      </c>
      <c r="I43" s="157">
        <v>1664</v>
      </c>
      <c r="J43" s="157">
        <v>0</v>
      </c>
      <c r="K43" s="157">
        <v>7</v>
      </c>
      <c r="L43" s="157">
        <v>1657</v>
      </c>
      <c r="M43" s="157">
        <v>0</v>
      </c>
      <c r="N43" s="158"/>
      <c r="O43" s="136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</row>
    <row r="44" spans="1:31" ht="20.149999999999999" customHeight="1">
      <c r="A44" s="8" t="s">
        <v>19</v>
      </c>
      <c r="B44" s="157">
        <v>0</v>
      </c>
      <c r="C44" s="157">
        <v>33</v>
      </c>
      <c r="D44" s="157">
        <v>0</v>
      </c>
      <c r="E44" s="157">
        <v>33</v>
      </c>
      <c r="F44" s="157">
        <v>0</v>
      </c>
      <c r="G44" s="157">
        <v>25076</v>
      </c>
      <c r="H44" s="157">
        <v>0</v>
      </c>
      <c r="I44" s="157">
        <v>828</v>
      </c>
      <c r="J44" s="157">
        <v>0</v>
      </c>
      <c r="K44" s="157">
        <v>5</v>
      </c>
      <c r="L44" s="157">
        <v>823</v>
      </c>
      <c r="M44" s="157">
        <v>0</v>
      </c>
      <c r="N44" s="158"/>
      <c r="O44" s="136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</row>
    <row r="45" spans="1:31" ht="20.149999999999999" customHeight="1">
      <c r="A45" s="8" t="s">
        <v>20</v>
      </c>
      <c r="B45" s="157">
        <v>0</v>
      </c>
      <c r="C45" s="157">
        <v>22</v>
      </c>
      <c r="D45" s="157">
        <v>0</v>
      </c>
      <c r="E45" s="157">
        <v>22</v>
      </c>
      <c r="F45" s="157">
        <v>0</v>
      </c>
      <c r="G45" s="157">
        <v>16889</v>
      </c>
      <c r="H45" s="157">
        <v>0</v>
      </c>
      <c r="I45" s="157">
        <v>372</v>
      </c>
      <c r="J45" s="157">
        <v>0</v>
      </c>
      <c r="K45" s="157">
        <v>286</v>
      </c>
      <c r="L45" s="157">
        <v>86</v>
      </c>
      <c r="M45" s="157">
        <v>0</v>
      </c>
      <c r="N45" s="158"/>
      <c r="O45" s="136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</row>
    <row r="46" spans="1:31" ht="20.149999999999999" customHeight="1">
      <c r="A46" s="8" t="s">
        <v>21</v>
      </c>
      <c r="B46" s="157">
        <v>0</v>
      </c>
      <c r="C46" s="157">
        <v>119</v>
      </c>
      <c r="D46" s="157">
        <v>0</v>
      </c>
      <c r="E46" s="157">
        <v>119</v>
      </c>
      <c r="F46" s="157">
        <v>0</v>
      </c>
      <c r="G46" s="157">
        <v>25000</v>
      </c>
      <c r="H46" s="157">
        <v>0</v>
      </c>
      <c r="I46" s="157">
        <v>2975</v>
      </c>
      <c r="J46" s="157">
        <v>0</v>
      </c>
      <c r="K46" s="157">
        <v>20</v>
      </c>
      <c r="L46" s="157">
        <v>2955</v>
      </c>
      <c r="M46" s="157">
        <v>0</v>
      </c>
      <c r="N46" s="158"/>
      <c r="O46" s="136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</row>
    <row r="47" spans="1:31" s="10" customFormat="1" ht="20.149999999999999" customHeight="1">
      <c r="A47" s="54" t="s">
        <v>22</v>
      </c>
      <c r="B47" s="138">
        <f>SUM(B43:B46)</f>
        <v>0</v>
      </c>
      <c r="C47" s="138">
        <f t="shared" ref="C47:E47" si="10">SUM(C43:C46)</f>
        <v>277</v>
      </c>
      <c r="D47" s="138">
        <f>SUM(D43:D46)</f>
        <v>0</v>
      </c>
      <c r="E47" s="138">
        <f t="shared" si="10"/>
        <v>277</v>
      </c>
      <c r="F47" s="246"/>
      <c r="G47" s="246"/>
      <c r="H47" s="246"/>
      <c r="I47" s="138">
        <f t="shared" ref="I47:M47" si="11">SUM(I43:I46)</f>
        <v>5839</v>
      </c>
      <c r="J47" s="138">
        <f t="shared" si="11"/>
        <v>0</v>
      </c>
      <c r="K47" s="138">
        <f t="shared" si="11"/>
        <v>318</v>
      </c>
      <c r="L47" s="138">
        <f t="shared" si="11"/>
        <v>5521</v>
      </c>
      <c r="M47" s="138">
        <f t="shared" si="11"/>
        <v>0</v>
      </c>
      <c r="N47" s="158"/>
      <c r="O47" s="14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E47" s="2"/>
    </row>
    <row r="48" spans="1:31" ht="20.149999999999999" customHeight="1">
      <c r="A48" s="5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58"/>
      <c r="O48" s="136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</row>
    <row r="49" spans="1:31" ht="20.149999999999999" customHeight="1">
      <c r="A49" s="67" t="s">
        <v>140</v>
      </c>
      <c r="B49" s="143"/>
      <c r="C49" s="144"/>
      <c r="D49" s="144"/>
      <c r="E49" s="145"/>
      <c r="F49" s="143"/>
      <c r="G49" s="144"/>
      <c r="H49" s="145"/>
      <c r="I49" s="154"/>
      <c r="J49" s="143"/>
      <c r="K49" s="144"/>
      <c r="L49" s="144"/>
      <c r="M49" s="145"/>
      <c r="N49" s="158"/>
      <c r="O49" s="136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</row>
    <row r="50" spans="1:31" ht="20.149999999999999" customHeight="1">
      <c r="A50" s="8" t="s">
        <v>18</v>
      </c>
      <c r="B50" s="157">
        <v>0</v>
      </c>
      <c r="C50" s="157">
        <v>85</v>
      </c>
      <c r="D50" s="157">
        <v>0</v>
      </c>
      <c r="E50" s="157">
        <v>85</v>
      </c>
      <c r="F50" s="157">
        <v>0</v>
      </c>
      <c r="G50" s="157">
        <v>9409</v>
      </c>
      <c r="H50" s="157">
        <v>0</v>
      </c>
      <c r="I50" s="157">
        <v>800</v>
      </c>
      <c r="J50" s="157">
        <v>0</v>
      </c>
      <c r="K50" s="157">
        <v>8</v>
      </c>
      <c r="L50" s="157">
        <v>792</v>
      </c>
      <c r="M50" s="157">
        <v>0</v>
      </c>
      <c r="N50" s="158"/>
      <c r="O50" s="136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</row>
    <row r="51" spans="1:31" ht="20.149999999999999" customHeight="1">
      <c r="A51" s="8" t="s">
        <v>19</v>
      </c>
      <c r="B51" s="157">
        <v>0</v>
      </c>
      <c r="C51" s="157">
        <v>10</v>
      </c>
      <c r="D51" s="157">
        <v>0</v>
      </c>
      <c r="E51" s="157">
        <v>10</v>
      </c>
      <c r="F51" s="157">
        <v>0</v>
      </c>
      <c r="G51" s="157">
        <v>14700</v>
      </c>
      <c r="H51" s="157">
        <v>0</v>
      </c>
      <c r="I51" s="157">
        <v>147</v>
      </c>
      <c r="J51" s="157">
        <v>0</v>
      </c>
      <c r="K51" s="157">
        <v>3</v>
      </c>
      <c r="L51" s="157">
        <v>144</v>
      </c>
      <c r="M51" s="157">
        <v>0</v>
      </c>
      <c r="N51" s="158"/>
      <c r="O51" s="136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</row>
    <row r="52" spans="1:31" ht="20.149999999999999" customHeight="1">
      <c r="A52" s="8" t="s">
        <v>20</v>
      </c>
      <c r="B52" s="157">
        <v>0</v>
      </c>
      <c r="C52" s="157">
        <v>19</v>
      </c>
      <c r="D52" s="157">
        <v>0</v>
      </c>
      <c r="E52" s="157">
        <v>19</v>
      </c>
      <c r="F52" s="157">
        <v>0</v>
      </c>
      <c r="G52" s="157">
        <v>12647</v>
      </c>
      <c r="H52" s="157">
        <v>0</v>
      </c>
      <c r="I52" s="157">
        <v>240</v>
      </c>
      <c r="J52" s="157">
        <v>0</v>
      </c>
      <c r="K52" s="157">
        <v>187</v>
      </c>
      <c r="L52" s="157">
        <v>53</v>
      </c>
      <c r="M52" s="157">
        <v>0</v>
      </c>
      <c r="N52" s="158"/>
      <c r="O52" s="136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</row>
    <row r="53" spans="1:31" ht="20.149999999999999" customHeight="1">
      <c r="A53" s="8" t="s">
        <v>21</v>
      </c>
      <c r="B53" s="157">
        <v>0</v>
      </c>
      <c r="C53" s="157">
        <v>155</v>
      </c>
      <c r="D53" s="157">
        <v>0</v>
      </c>
      <c r="E53" s="157">
        <v>155</v>
      </c>
      <c r="F53" s="157">
        <v>0</v>
      </c>
      <c r="G53" s="157">
        <v>12500</v>
      </c>
      <c r="H53" s="157">
        <v>0</v>
      </c>
      <c r="I53" s="157">
        <v>1938</v>
      </c>
      <c r="J53" s="157">
        <v>0</v>
      </c>
      <c r="K53" s="157">
        <v>15</v>
      </c>
      <c r="L53" s="157">
        <v>1923</v>
      </c>
      <c r="M53" s="157">
        <v>0</v>
      </c>
      <c r="N53" s="158"/>
      <c r="O53" s="136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</row>
    <row r="54" spans="1:31" s="10" customFormat="1" ht="20.149999999999999" customHeight="1">
      <c r="A54" s="54" t="s">
        <v>22</v>
      </c>
      <c r="B54" s="138">
        <f>SUM(B50:B53)</f>
        <v>0</v>
      </c>
      <c r="C54" s="138">
        <f t="shared" ref="C54:E54" si="12">SUM(C50:C53)</f>
        <v>269</v>
      </c>
      <c r="D54" s="138">
        <f>SUM(D50:D53)</f>
        <v>0</v>
      </c>
      <c r="E54" s="138">
        <f t="shared" si="12"/>
        <v>269</v>
      </c>
      <c r="F54" s="246"/>
      <c r="G54" s="246"/>
      <c r="H54" s="246"/>
      <c r="I54" s="138">
        <f t="shared" ref="I54:M54" si="13">SUM(I50:I53)</f>
        <v>3125</v>
      </c>
      <c r="J54" s="138">
        <f t="shared" si="13"/>
        <v>0</v>
      </c>
      <c r="K54" s="138">
        <f t="shared" si="13"/>
        <v>213</v>
      </c>
      <c r="L54" s="138">
        <f t="shared" si="13"/>
        <v>2912</v>
      </c>
      <c r="M54" s="138">
        <f t="shared" si="13"/>
        <v>0</v>
      </c>
      <c r="N54" s="158"/>
      <c r="O54" s="14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E54" s="2"/>
    </row>
    <row r="55" spans="1:31" ht="20.149999999999999" customHeight="1">
      <c r="A55" s="5"/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58"/>
      <c r="O55" s="136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</row>
    <row r="56" spans="1:31" ht="20.149999999999999" customHeight="1">
      <c r="A56" s="67" t="s">
        <v>141</v>
      </c>
      <c r="B56" s="143"/>
      <c r="C56" s="144"/>
      <c r="D56" s="144"/>
      <c r="E56" s="145"/>
      <c r="F56" s="143"/>
      <c r="G56" s="144"/>
      <c r="H56" s="145"/>
      <c r="I56" s="154"/>
      <c r="J56" s="143"/>
      <c r="K56" s="144"/>
      <c r="L56" s="144"/>
      <c r="M56" s="145"/>
      <c r="N56" s="158"/>
      <c r="O56" s="136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</row>
    <row r="57" spans="1:31" ht="20.149999999999999" customHeight="1">
      <c r="A57" s="8" t="s">
        <v>18</v>
      </c>
      <c r="B57" s="157">
        <v>0</v>
      </c>
      <c r="C57" s="157">
        <v>120</v>
      </c>
      <c r="D57" s="157">
        <v>11</v>
      </c>
      <c r="E57" s="157">
        <v>131</v>
      </c>
      <c r="F57" s="157">
        <v>0</v>
      </c>
      <c r="G57" s="157">
        <v>14715</v>
      </c>
      <c r="H57" s="157">
        <v>25682</v>
      </c>
      <c r="I57" s="157">
        <v>2048</v>
      </c>
      <c r="J57" s="157">
        <v>0</v>
      </c>
      <c r="K57" s="157">
        <v>12</v>
      </c>
      <c r="L57" s="157">
        <v>2036</v>
      </c>
      <c r="M57" s="157">
        <v>0</v>
      </c>
      <c r="N57" s="164"/>
      <c r="O57" s="136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</row>
    <row r="58" spans="1:31" ht="20.149999999999999" customHeight="1">
      <c r="A58" s="8" t="s">
        <v>19</v>
      </c>
      <c r="B58" s="157">
        <v>0</v>
      </c>
      <c r="C58" s="157">
        <v>22</v>
      </c>
      <c r="D58" s="157">
        <v>0</v>
      </c>
      <c r="E58" s="157">
        <v>22</v>
      </c>
      <c r="F58" s="157">
        <v>0</v>
      </c>
      <c r="G58" s="157">
        <v>21818</v>
      </c>
      <c r="H58" s="157">
        <v>0</v>
      </c>
      <c r="I58" s="157">
        <v>480</v>
      </c>
      <c r="J58" s="157">
        <v>0</v>
      </c>
      <c r="K58" s="157">
        <v>2</v>
      </c>
      <c r="L58" s="157">
        <v>478</v>
      </c>
      <c r="M58" s="157">
        <v>0</v>
      </c>
      <c r="N58" s="164"/>
      <c r="O58" s="136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</row>
    <row r="59" spans="1:31" ht="20.149999999999999" customHeight="1">
      <c r="A59" s="8" t="s">
        <v>20</v>
      </c>
      <c r="B59" s="157">
        <v>0</v>
      </c>
      <c r="C59" s="157">
        <v>13</v>
      </c>
      <c r="D59" s="157">
        <v>0</v>
      </c>
      <c r="E59" s="157">
        <v>13</v>
      </c>
      <c r="F59" s="157">
        <v>0</v>
      </c>
      <c r="G59" s="157">
        <v>18276</v>
      </c>
      <c r="H59" s="157">
        <v>0</v>
      </c>
      <c r="I59" s="157">
        <v>238</v>
      </c>
      <c r="J59" s="157">
        <v>0</v>
      </c>
      <c r="K59" s="157">
        <v>178</v>
      </c>
      <c r="L59" s="157">
        <v>60</v>
      </c>
      <c r="M59" s="157">
        <v>0</v>
      </c>
      <c r="N59" s="158"/>
      <c r="O59" s="136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</row>
    <row r="60" spans="1:31" ht="20.149999999999999" customHeight="1">
      <c r="A60" s="8" t="s">
        <v>21</v>
      </c>
      <c r="B60" s="157">
        <v>0</v>
      </c>
      <c r="C60" s="157">
        <v>52</v>
      </c>
      <c r="D60" s="157">
        <v>0</v>
      </c>
      <c r="E60" s="157">
        <v>52</v>
      </c>
      <c r="F60" s="157">
        <v>0</v>
      </c>
      <c r="G60" s="157">
        <v>18000</v>
      </c>
      <c r="H60" s="157">
        <v>0</v>
      </c>
      <c r="I60" s="157">
        <v>936</v>
      </c>
      <c r="J60" s="157">
        <v>0</v>
      </c>
      <c r="K60" s="157">
        <v>36</v>
      </c>
      <c r="L60" s="157">
        <v>900</v>
      </c>
      <c r="M60" s="157">
        <v>0</v>
      </c>
      <c r="N60" s="158"/>
      <c r="O60" s="136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</row>
    <row r="61" spans="1:31" s="10" customFormat="1" ht="20.149999999999999" customHeight="1">
      <c r="A61" s="54" t="s">
        <v>22</v>
      </c>
      <c r="B61" s="138">
        <f>SUM(B57:B60)</f>
        <v>0</v>
      </c>
      <c r="C61" s="138">
        <f t="shared" ref="C61:E61" si="14">SUM(C57:C60)</f>
        <v>207</v>
      </c>
      <c r="D61" s="138">
        <f>SUM(D57:D60)</f>
        <v>11</v>
      </c>
      <c r="E61" s="138">
        <f t="shared" si="14"/>
        <v>218</v>
      </c>
      <c r="F61" s="246"/>
      <c r="G61" s="246"/>
      <c r="H61" s="246"/>
      <c r="I61" s="138">
        <f t="shared" ref="I61:M61" si="15">SUM(I57:I60)</f>
        <v>3702</v>
      </c>
      <c r="J61" s="138">
        <f t="shared" si="15"/>
        <v>0</v>
      </c>
      <c r="K61" s="138">
        <f t="shared" si="15"/>
        <v>228</v>
      </c>
      <c r="L61" s="138">
        <f t="shared" si="15"/>
        <v>3474</v>
      </c>
      <c r="M61" s="138">
        <f t="shared" si="15"/>
        <v>0</v>
      </c>
      <c r="N61" s="158"/>
      <c r="O61" s="14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E61" s="2"/>
    </row>
    <row r="62" spans="1:31" ht="20.149999999999999" customHeight="1">
      <c r="A62" s="5"/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58"/>
      <c r="O62" s="136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</row>
    <row r="63" spans="1:31" ht="20.149999999999999" customHeight="1">
      <c r="A63" s="67" t="s">
        <v>142</v>
      </c>
      <c r="B63" s="143"/>
      <c r="C63" s="144"/>
      <c r="D63" s="144"/>
      <c r="E63" s="145"/>
      <c r="F63" s="143"/>
      <c r="G63" s="144"/>
      <c r="H63" s="145"/>
      <c r="I63" s="154"/>
      <c r="J63" s="143"/>
      <c r="K63" s="144"/>
      <c r="L63" s="144"/>
      <c r="M63" s="145"/>
      <c r="N63" s="158"/>
      <c r="O63" s="136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</row>
    <row r="64" spans="1:31" ht="20.149999999999999" customHeight="1">
      <c r="A64" s="8" t="s">
        <v>18</v>
      </c>
      <c r="B64" s="157">
        <v>0</v>
      </c>
      <c r="C64" s="157">
        <v>3</v>
      </c>
      <c r="D64" s="157">
        <v>0</v>
      </c>
      <c r="E64" s="157">
        <v>3</v>
      </c>
      <c r="F64" s="157">
        <v>0</v>
      </c>
      <c r="G64" s="157">
        <v>26700</v>
      </c>
      <c r="H64" s="157">
        <v>0</v>
      </c>
      <c r="I64" s="157">
        <v>80</v>
      </c>
      <c r="J64" s="157">
        <v>0</v>
      </c>
      <c r="K64" s="157">
        <v>0</v>
      </c>
      <c r="L64" s="157">
        <v>80</v>
      </c>
      <c r="M64" s="157">
        <v>0</v>
      </c>
      <c r="N64" s="158"/>
      <c r="O64" s="136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</row>
    <row r="65" spans="1:31" ht="20.149999999999999" customHeight="1">
      <c r="A65" s="8" t="s">
        <v>19</v>
      </c>
      <c r="B65" s="157">
        <v>0</v>
      </c>
      <c r="C65" s="157">
        <v>0</v>
      </c>
      <c r="D65" s="157">
        <v>0</v>
      </c>
      <c r="E65" s="157">
        <v>0</v>
      </c>
      <c r="F65" s="157">
        <v>0</v>
      </c>
      <c r="G65" s="157">
        <v>0</v>
      </c>
      <c r="H65" s="157">
        <v>0</v>
      </c>
      <c r="I65" s="157">
        <v>0</v>
      </c>
      <c r="J65" s="157">
        <v>0</v>
      </c>
      <c r="K65" s="157">
        <v>0</v>
      </c>
      <c r="L65" s="157">
        <v>0</v>
      </c>
      <c r="M65" s="157">
        <v>0</v>
      </c>
      <c r="N65" s="158"/>
      <c r="O65" s="136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</row>
    <row r="66" spans="1:31" ht="20.149999999999999" customHeight="1">
      <c r="A66" s="8" t="s">
        <v>20</v>
      </c>
      <c r="B66" s="157">
        <v>0</v>
      </c>
      <c r="C66" s="157">
        <v>0</v>
      </c>
      <c r="D66" s="157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57">
        <v>0</v>
      </c>
      <c r="L66" s="157">
        <v>0</v>
      </c>
      <c r="M66" s="157">
        <v>0</v>
      </c>
      <c r="N66" s="158"/>
      <c r="O66" s="136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</row>
    <row r="67" spans="1:31" ht="20.149999999999999" customHeight="1">
      <c r="A67" s="8" t="s">
        <v>21</v>
      </c>
      <c r="B67" s="157">
        <v>0</v>
      </c>
      <c r="C67" s="157">
        <v>0</v>
      </c>
      <c r="D67" s="157">
        <v>0</v>
      </c>
      <c r="E67" s="157">
        <v>0</v>
      </c>
      <c r="F67" s="157">
        <v>0</v>
      </c>
      <c r="G67" s="157">
        <v>0</v>
      </c>
      <c r="H67" s="157">
        <v>0</v>
      </c>
      <c r="I67" s="157">
        <v>0</v>
      </c>
      <c r="J67" s="157">
        <v>0</v>
      </c>
      <c r="K67" s="157">
        <v>0</v>
      </c>
      <c r="L67" s="157">
        <v>0</v>
      </c>
      <c r="M67" s="157">
        <v>0</v>
      </c>
      <c r="N67" s="158"/>
      <c r="O67" s="136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</row>
    <row r="68" spans="1:31" s="10" customFormat="1" ht="20.149999999999999" customHeight="1">
      <c r="A68" s="54" t="s">
        <v>22</v>
      </c>
      <c r="B68" s="138">
        <f>SUM(B64:B67)</f>
        <v>0</v>
      </c>
      <c r="C68" s="138">
        <f t="shared" ref="C68:E68" si="16">SUM(C64:C67)</f>
        <v>3</v>
      </c>
      <c r="D68" s="138">
        <f>SUM(D64:D67)</f>
        <v>0</v>
      </c>
      <c r="E68" s="138">
        <f t="shared" si="16"/>
        <v>3</v>
      </c>
      <c r="F68" s="246"/>
      <c r="G68" s="246"/>
      <c r="H68" s="246"/>
      <c r="I68" s="138">
        <f t="shared" ref="I68:M68" si="17">SUM(I64:I67)</f>
        <v>80</v>
      </c>
      <c r="J68" s="138">
        <f t="shared" si="17"/>
        <v>0</v>
      </c>
      <c r="K68" s="138">
        <f t="shared" si="17"/>
        <v>0</v>
      </c>
      <c r="L68" s="138">
        <f t="shared" si="17"/>
        <v>80</v>
      </c>
      <c r="M68" s="138">
        <f t="shared" si="17"/>
        <v>0</v>
      </c>
      <c r="N68" s="158"/>
      <c r="O68" s="14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E68" s="2"/>
    </row>
    <row r="69" spans="1:31" ht="20.149999999999999" customHeight="1">
      <c r="A69" s="5"/>
      <c r="B69" s="202"/>
      <c r="C69" s="202"/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158"/>
      <c r="O69" s="136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  <c r="AC69" s="158"/>
    </row>
    <row r="70" spans="1:31" ht="20.149999999999999" customHeight="1">
      <c r="A70" s="67" t="s">
        <v>303</v>
      </c>
      <c r="B70" s="143"/>
      <c r="C70" s="144"/>
      <c r="D70" s="144"/>
      <c r="E70" s="145"/>
      <c r="F70" s="143"/>
      <c r="G70" s="144"/>
      <c r="H70" s="145"/>
      <c r="I70" s="154"/>
      <c r="J70" s="143"/>
      <c r="K70" s="144"/>
      <c r="L70" s="144"/>
      <c r="M70" s="145"/>
      <c r="N70" s="158"/>
      <c r="O70" s="136"/>
      <c r="P70" s="158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58"/>
    </row>
    <row r="71" spans="1:31" ht="20.149999999999999" customHeight="1">
      <c r="A71" s="8" t="s">
        <v>18</v>
      </c>
      <c r="B71" s="157">
        <v>0</v>
      </c>
      <c r="C71" s="157">
        <v>0</v>
      </c>
      <c r="D71" s="157">
        <v>0</v>
      </c>
      <c r="E71" s="157">
        <v>0</v>
      </c>
      <c r="F71" s="157">
        <v>0</v>
      </c>
      <c r="G71" s="157">
        <v>0</v>
      </c>
      <c r="H71" s="157">
        <v>0</v>
      </c>
      <c r="I71" s="157">
        <v>0</v>
      </c>
      <c r="J71" s="157">
        <v>0</v>
      </c>
      <c r="K71" s="157">
        <v>0</v>
      </c>
      <c r="L71" s="157">
        <v>0</v>
      </c>
      <c r="M71" s="157">
        <v>0</v>
      </c>
      <c r="N71" s="158"/>
      <c r="O71" s="136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158"/>
    </row>
    <row r="72" spans="1:31" ht="20.149999999999999" customHeight="1">
      <c r="A72" s="8" t="s">
        <v>19</v>
      </c>
      <c r="B72" s="157">
        <v>0</v>
      </c>
      <c r="C72" s="157">
        <v>0</v>
      </c>
      <c r="D72" s="157">
        <v>0</v>
      </c>
      <c r="E72" s="157">
        <v>0</v>
      </c>
      <c r="F72" s="157">
        <v>0</v>
      </c>
      <c r="G72" s="157">
        <v>0</v>
      </c>
      <c r="H72" s="157">
        <v>0</v>
      </c>
      <c r="I72" s="157">
        <v>0</v>
      </c>
      <c r="J72" s="157">
        <v>0</v>
      </c>
      <c r="K72" s="157">
        <v>0</v>
      </c>
      <c r="L72" s="157">
        <v>0</v>
      </c>
      <c r="M72" s="157">
        <v>0</v>
      </c>
      <c r="N72" s="158"/>
      <c r="O72" s="136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</row>
    <row r="73" spans="1:31" ht="20.149999999999999" customHeight="1">
      <c r="A73" s="8" t="s">
        <v>20</v>
      </c>
      <c r="B73" s="157">
        <v>0</v>
      </c>
      <c r="C73" s="157">
        <v>0</v>
      </c>
      <c r="D73" s="157">
        <v>0</v>
      </c>
      <c r="E73" s="157">
        <v>0</v>
      </c>
      <c r="F73" s="157">
        <v>0</v>
      </c>
      <c r="G73" s="157">
        <v>0</v>
      </c>
      <c r="H73" s="157">
        <v>0</v>
      </c>
      <c r="I73" s="157">
        <v>0</v>
      </c>
      <c r="J73" s="157">
        <v>0</v>
      </c>
      <c r="K73" s="157">
        <v>0</v>
      </c>
      <c r="L73" s="157">
        <v>0</v>
      </c>
      <c r="M73" s="157">
        <v>0</v>
      </c>
      <c r="N73" s="158"/>
      <c r="O73" s="136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</row>
    <row r="74" spans="1:31" ht="20.149999999999999" customHeight="1">
      <c r="A74" s="8" t="s">
        <v>21</v>
      </c>
      <c r="B74" s="157">
        <v>0</v>
      </c>
      <c r="C74" s="157">
        <v>1</v>
      </c>
      <c r="D74" s="157">
        <v>0</v>
      </c>
      <c r="E74" s="157">
        <v>1</v>
      </c>
      <c r="F74" s="157">
        <v>0</v>
      </c>
      <c r="G74" s="157">
        <v>20000</v>
      </c>
      <c r="H74" s="157">
        <v>0</v>
      </c>
      <c r="I74" s="157">
        <v>20</v>
      </c>
      <c r="J74" s="157">
        <v>0</v>
      </c>
      <c r="K74" s="157">
        <v>0</v>
      </c>
      <c r="L74" s="157">
        <v>20</v>
      </c>
      <c r="M74" s="157">
        <v>0</v>
      </c>
      <c r="N74" s="158"/>
      <c r="O74" s="136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</row>
    <row r="75" spans="1:31" s="10" customFormat="1" ht="20.149999999999999" customHeight="1">
      <c r="A75" s="54" t="s">
        <v>22</v>
      </c>
      <c r="B75" s="138">
        <f>SUM(B71:B74)</f>
        <v>0</v>
      </c>
      <c r="C75" s="138">
        <f t="shared" ref="C75:E75" si="18">SUM(C71:C74)</f>
        <v>1</v>
      </c>
      <c r="D75" s="138">
        <f>SUM(D71:D74)</f>
        <v>0</v>
      </c>
      <c r="E75" s="138">
        <f t="shared" si="18"/>
        <v>1</v>
      </c>
      <c r="F75" s="246"/>
      <c r="G75" s="246"/>
      <c r="H75" s="246"/>
      <c r="I75" s="138">
        <f t="shared" ref="I75:M75" si="19">SUM(I71:I74)</f>
        <v>20</v>
      </c>
      <c r="J75" s="138">
        <f t="shared" si="19"/>
        <v>0</v>
      </c>
      <c r="K75" s="138">
        <f t="shared" si="19"/>
        <v>0</v>
      </c>
      <c r="L75" s="138">
        <f t="shared" si="19"/>
        <v>20</v>
      </c>
      <c r="M75" s="138">
        <f t="shared" si="19"/>
        <v>0</v>
      </c>
      <c r="N75" s="158"/>
      <c r="O75" s="14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E75" s="2"/>
    </row>
    <row r="76" spans="1:31" ht="20.149999999999999" customHeight="1">
      <c r="A76" s="5"/>
      <c r="B76" s="202"/>
      <c r="C76" s="202"/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158"/>
      <c r="O76" s="136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</row>
    <row r="77" spans="1:31" ht="20.149999999999999" customHeight="1">
      <c r="A77" s="67" t="s">
        <v>242</v>
      </c>
      <c r="B77" s="143"/>
      <c r="C77" s="144"/>
      <c r="D77" s="144"/>
      <c r="E77" s="145"/>
      <c r="F77" s="143"/>
      <c r="G77" s="144"/>
      <c r="H77" s="145"/>
      <c r="I77" s="154"/>
      <c r="J77" s="143"/>
      <c r="K77" s="144"/>
      <c r="L77" s="144"/>
      <c r="M77" s="145"/>
      <c r="N77" s="158"/>
      <c r="O77" s="136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</row>
    <row r="78" spans="1:31" ht="20.149999999999999" customHeight="1">
      <c r="A78" s="8" t="s">
        <v>18</v>
      </c>
      <c r="B78" s="157">
        <v>0</v>
      </c>
      <c r="C78" s="157">
        <v>24</v>
      </c>
      <c r="D78" s="157">
        <v>0</v>
      </c>
      <c r="E78" s="157">
        <v>24</v>
      </c>
      <c r="F78" s="157">
        <v>0</v>
      </c>
      <c r="G78" s="157">
        <v>11200</v>
      </c>
      <c r="H78" s="157">
        <v>0</v>
      </c>
      <c r="I78" s="157">
        <v>269</v>
      </c>
      <c r="J78" s="157">
        <v>0</v>
      </c>
      <c r="K78" s="157">
        <v>0</v>
      </c>
      <c r="L78" s="157">
        <v>269</v>
      </c>
      <c r="M78" s="157">
        <v>0</v>
      </c>
      <c r="N78" s="158"/>
      <c r="O78" s="136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</row>
    <row r="79" spans="1:31" ht="20.149999999999999" customHeight="1">
      <c r="A79" s="8" t="s">
        <v>19</v>
      </c>
      <c r="B79" s="157">
        <v>0</v>
      </c>
      <c r="C79" s="157">
        <v>4</v>
      </c>
      <c r="D79" s="157">
        <v>0</v>
      </c>
      <c r="E79" s="157">
        <v>4</v>
      </c>
      <c r="F79" s="157">
        <v>0</v>
      </c>
      <c r="G79" s="157">
        <v>15000</v>
      </c>
      <c r="H79" s="157">
        <v>0</v>
      </c>
      <c r="I79" s="157">
        <v>60</v>
      </c>
      <c r="J79" s="157">
        <v>0</v>
      </c>
      <c r="K79" s="157">
        <v>1</v>
      </c>
      <c r="L79" s="157">
        <v>59</v>
      </c>
      <c r="M79" s="157">
        <v>0</v>
      </c>
      <c r="N79" s="158"/>
      <c r="O79" s="136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</row>
    <row r="80" spans="1:31" ht="20.149999999999999" customHeight="1">
      <c r="A80" s="8" t="s">
        <v>20</v>
      </c>
      <c r="B80" s="157">
        <v>0</v>
      </c>
      <c r="C80" s="157">
        <v>0</v>
      </c>
      <c r="D80" s="157">
        <v>0</v>
      </c>
      <c r="E80" s="157">
        <v>0</v>
      </c>
      <c r="F80" s="157">
        <v>0</v>
      </c>
      <c r="G80" s="157">
        <v>0</v>
      </c>
      <c r="H80" s="157">
        <v>0</v>
      </c>
      <c r="I80" s="157">
        <v>0</v>
      </c>
      <c r="J80" s="157">
        <v>0</v>
      </c>
      <c r="K80" s="157">
        <v>0</v>
      </c>
      <c r="L80" s="157">
        <v>0</v>
      </c>
      <c r="M80" s="157">
        <v>0</v>
      </c>
      <c r="N80" s="158"/>
      <c r="O80" s="136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</row>
    <row r="81" spans="1:31" ht="20.149999999999999" customHeight="1">
      <c r="A81" s="8" t="s">
        <v>21</v>
      </c>
      <c r="B81" s="157">
        <v>2</v>
      </c>
      <c r="C81" s="157">
        <v>193</v>
      </c>
      <c r="D81" s="157">
        <v>0</v>
      </c>
      <c r="E81" s="157">
        <v>195</v>
      </c>
      <c r="F81" s="157">
        <v>2000</v>
      </c>
      <c r="G81" s="157">
        <v>14969</v>
      </c>
      <c r="H81" s="157">
        <v>0</v>
      </c>
      <c r="I81" s="157">
        <v>2893</v>
      </c>
      <c r="J81" s="157">
        <v>0</v>
      </c>
      <c r="K81" s="157">
        <v>3</v>
      </c>
      <c r="L81" s="157">
        <v>2890</v>
      </c>
      <c r="M81" s="157">
        <v>0</v>
      </c>
      <c r="N81" s="158"/>
      <c r="O81" s="136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</row>
    <row r="82" spans="1:31" s="10" customFormat="1" ht="20.149999999999999" customHeight="1">
      <c r="A82" s="54" t="s">
        <v>22</v>
      </c>
      <c r="B82" s="138">
        <f>SUM(B78:B81)</f>
        <v>2</v>
      </c>
      <c r="C82" s="138">
        <f t="shared" ref="C82:E82" si="20">SUM(C78:C81)</f>
        <v>221</v>
      </c>
      <c r="D82" s="138">
        <f>SUM(D78:D81)</f>
        <v>0</v>
      </c>
      <c r="E82" s="138">
        <f t="shared" si="20"/>
        <v>223</v>
      </c>
      <c r="F82" s="246"/>
      <c r="G82" s="246"/>
      <c r="H82" s="246"/>
      <c r="I82" s="138">
        <f t="shared" ref="I82:M82" si="21">SUM(I78:I81)</f>
        <v>3222</v>
      </c>
      <c r="J82" s="138">
        <f t="shared" si="21"/>
        <v>0</v>
      </c>
      <c r="K82" s="138">
        <f t="shared" si="21"/>
        <v>4</v>
      </c>
      <c r="L82" s="138">
        <f t="shared" si="21"/>
        <v>3218</v>
      </c>
      <c r="M82" s="138">
        <f t="shared" si="21"/>
        <v>0</v>
      </c>
      <c r="N82" s="158"/>
      <c r="O82" s="14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60"/>
      <c r="AA82" s="160"/>
      <c r="AB82" s="160"/>
      <c r="AC82" s="160"/>
      <c r="AE82" s="2"/>
    </row>
    <row r="83" spans="1:31" ht="20.149999999999999" customHeight="1">
      <c r="A83" s="5"/>
      <c r="B83" s="202"/>
      <c r="C83" s="202"/>
      <c r="D83" s="202"/>
      <c r="E83" s="202"/>
      <c r="F83" s="202"/>
      <c r="G83" s="202"/>
      <c r="H83" s="202"/>
      <c r="I83" s="202"/>
      <c r="J83" s="202"/>
      <c r="K83" s="202"/>
      <c r="L83" s="202"/>
      <c r="M83" s="202"/>
      <c r="N83" s="158"/>
      <c r="O83" s="136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</row>
    <row r="84" spans="1:31" ht="20.149999999999999" customHeight="1">
      <c r="A84" s="67" t="s">
        <v>143</v>
      </c>
      <c r="B84" s="143"/>
      <c r="C84" s="144"/>
      <c r="D84" s="144"/>
      <c r="E84" s="145"/>
      <c r="F84" s="143"/>
      <c r="G84" s="144"/>
      <c r="H84" s="145"/>
      <c r="I84" s="154"/>
      <c r="J84" s="143"/>
      <c r="K84" s="144"/>
      <c r="L84" s="144"/>
      <c r="M84" s="145"/>
      <c r="N84" s="158"/>
      <c r="O84" s="136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</row>
    <row r="85" spans="1:31" ht="20.149999999999999" customHeight="1">
      <c r="A85" s="8" t="s">
        <v>18</v>
      </c>
      <c r="B85" s="157">
        <v>1</v>
      </c>
      <c r="C85" s="157">
        <v>30</v>
      </c>
      <c r="D85" s="157">
        <v>0</v>
      </c>
      <c r="E85" s="157">
        <v>31</v>
      </c>
      <c r="F85" s="157">
        <v>18100</v>
      </c>
      <c r="G85" s="157">
        <v>27240</v>
      </c>
      <c r="H85" s="157">
        <v>0</v>
      </c>
      <c r="I85" s="157">
        <v>835</v>
      </c>
      <c r="J85" s="157">
        <v>0</v>
      </c>
      <c r="K85" s="157">
        <v>8</v>
      </c>
      <c r="L85" s="157">
        <v>827</v>
      </c>
      <c r="M85" s="157">
        <v>0</v>
      </c>
      <c r="N85" s="158"/>
      <c r="O85" s="136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</row>
    <row r="86" spans="1:31" ht="20.149999999999999" customHeight="1">
      <c r="A86" s="8" t="s">
        <v>19</v>
      </c>
      <c r="B86" s="157">
        <v>0</v>
      </c>
      <c r="C86" s="157">
        <v>7</v>
      </c>
      <c r="D86" s="157">
        <v>0</v>
      </c>
      <c r="E86" s="157">
        <v>7</v>
      </c>
      <c r="F86" s="157">
        <v>0</v>
      </c>
      <c r="G86" s="157">
        <v>30000</v>
      </c>
      <c r="H86" s="157">
        <v>0</v>
      </c>
      <c r="I86" s="157">
        <v>210</v>
      </c>
      <c r="J86" s="157">
        <v>0</v>
      </c>
      <c r="K86" s="157">
        <v>3</v>
      </c>
      <c r="L86" s="157">
        <v>207</v>
      </c>
      <c r="M86" s="157">
        <v>0</v>
      </c>
      <c r="N86" s="158"/>
      <c r="O86" s="136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</row>
    <row r="87" spans="1:31" ht="20.149999999999999" customHeight="1">
      <c r="A87" s="8" t="s">
        <v>20</v>
      </c>
      <c r="B87" s="157">
        <v>0</v>
      </c>
      <c r="C87" s="157">
        <v>32</v>
      </c>
      <c r="D87" s="157">
        <v>0</v>
      </c>
      <c r="E87" s="157">
        <v>32</v>
      </c>
      <c r="F87" s="157">
        <v>0</v>
      </c>
      <c r="G87" s="157">
        <v>20129</v>
      </c>
      <c r="H87" s="157">
        <v>0</v>
      </c>
      <c r="I87" s="157">
        <v>644</v>
      </c>
      <c r="J87" s="157">
        <v>0</v>
      </c>
      <c r="K87" s="157">
        <v>406</v>
      </c>
      <c r="L87" s="157">
        <v>238</v>
      </c>
      <c r="M87" s="157">
        <v>0</v>
      </c>
      <c r="N87" s="158"/>
      <c r="O87" s="136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  <c r="AC87" s="158"/>
    </row>
    <row r="88" spans="1:31" ht="20.149999999999999" customHeight="1">
      <c r="A88" s="8" t="s">
        <v>21</v>
      </c>
      <c r="B88" s="157">
        <v>1</v>
      </c>
      <c r="C88" s="157">
        <v>214</v>
      </c>
      <c r="D88" s="157">
        <v>0</v>
      </c>
      <c r="E88" s="157">
        <v>215</v>
      </c>
      <c r="F88" s="157">
        <v>10000</v>
      </c>
      <c r="G88" s="157">
        <v>29953</v>
      </c>
      <c r="H88" s="157">
        <v>0</v>
      </c>
      <c r="I88" s="157">
        <v>6420</v>
      </c>
      <c r="J88" s="157">
        <v>0</v>
      </c>
      <c r="K88" s="157">
        <v>10</v>
      </c>
      <c r="L88" s="157">
        <v>6410</v>
      </c>
      <c r="M88" s="157">
        <v>0</v>
      </c>
      <c r="N88" s="158"/>
      <c r="O88" s="136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</row>
    <row r="89" spans="1:31" s="10" customFormat="1" ht="20.149999999999999" customHeight="1">
      <c r="A89" s="54" t="s">
        <v>22</v>
      </c>
      <c r="B89" s="138">
        <f>SUM(B85:B88)</f>
        <v>2</v>
      </c>
      <c r="C89" s="138">
        <f t="shared" ref="C89:E89" si="22">SUM(C85:C88)</f>
        <v>283</v>
      </c>
      <c r="D89" s="138">
        <f>SUM(D85:D88)</f>
        <v>0</v>
      </c>
      <c r="E89" s="138">
        <f t="shared" si="22"/>
        <v>285</v>
      </c>
      <c r="F89" s="246"/>
      <c r="G89" s="246"/>
      <c r="H89" s="246"/>
      <c r="I89" s="138">
        <f t="shared" ref="I89:M89" si="23">SUM(I85:I88)</f>
        <v>8109</v>
      </c>
      <c r="J89" s="138">
        <f t="shared" si="23"/>
        <v>0</v>
      </c>
      <c r="K89" s="138">
        <f t="shared" si="23"/>
        <v>427</v>
      </c>
      <c r="L89" s="138">
        <f t="shared" si="23"/>
        <v>7682</v>
      </c>
      <c r="M89" s="138">
        <f t="shared" si="23"/>
        <v>0</v>
      </c>
      <c r="N89" s="158"/>
      <c r="O89" s="140"/>
      <c r="P89" s="160"/>
      <c r="Q89" s="160"/>
      <c r="R89" s="160"/>
      <c r="S89" s="160"/>
      <c r="T89" s="160"/>
      <c r="U89" s="160"/>
      <c r="V89" s="160"/>
      <c r="W89" s="160"/>
      <c r="X89" s="160"/>
      <c r="Y89" s="160"/>
      <c r="Z89" s="160"/>
      <c r="AA89" s="160"/>
      <c r="AB89" s="160"/>
      <c r="AC89" s="160"/>
      <c r="AE89" s="2"/>
    </row>
    <row r="90" spans="1:31" ht="20.149999999999999" customHeight="1">
      <c r="A90" s="5"/>
      <c r="B90" s="202"/>
      <c r="C90" s="202"/>
      <c r="D90" s="202"/>
      <c r="E90" s="202"/>
      <c r="F90" s="202"/>
      <c r="G90" s="202"/>
      <c r="H90" s="202"/>
      <c r="I90" s="202"/>
      <c r="J90" s="202"/>
      <c r="K90" s="202"/>
      <c r="L90" s="202"/>
      <c r="M90" s="202"/>
      <c r="N90" s="158"/>
      <c r="O90" s="136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  <c r="AC90" s="158"/>
    </row>
    <row r="91" spans="1:31" ht="20.149999999999999" customHeight="1">
      <c r="A91" s="67" t="s">
        <v>144</v>
      </c>
      <c r="B91" s="143"/>
      <c r="C91" s="144"/>
      <c r="D91" s="144"/>
      <c r="E91" s="145"/>
      <c r="F91" s="143"/>
      <c r="G91" s="144"/>
      <c r="H91" s="145"/>
      <c r="I91" s="154"/>
      <c r="J91" s="143"/>
      <c r="K91" s="144"/>
      <c r="L91" s="144"/>
      <c r="M91" s="145"/>
      <c r="N91" s="158"/>
      <c r="O91" s="136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  <c r="AC91" s="158"/>
    </row>
    <row r="92" spans="1:31" ht="20.149999999999999" customHeight="1">
      <c r="A92" s="8" t="s">
        <v>18</v>
      </c>
      <c r="B92" s="157">
        <v>26</v>
      </c>
      <c r="C92" s="157">
        <v>33</v>
      </c>
      <c r="D92" s="157">
        <v>0</v>
      </c>
      <c r="E92" s="157">
        <v>59</v>
      </c>
      <c r="F92" s="157">
        <v>11712</v>
      </c>
      <c r="G92" s="157">
        <v>18888</v>
      </c>
      <c r="H92" s="157">
        <v>0</v>
      </c>
      <c r="I92" s="157">
        <v>928</v>
      </c>
      <c r="J92" s="157">
        <v>0</v>
      </c>
      <c r="K92" s="157">
        <v>20</v>
      </c>
      <c r="L92" s="157">
        <v>908</v>
      </c>
      <c r="M92" s="157">
        <v>0</v>
      </c>
      <c r="N92" s="158"/>
      <c r="O92" s="136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</row>
    <row r="93" spans="1:31" ht="20.149999999999999" customHeight="1">
      <c r="A93" s="8" t="s">
        <v>19</v>
      </c>
      <c r="B93" s="157">
        <v>0</v>
      </c>
      <c r="C93" s="157">
        <v>14</v>
      </c>
      <c r="D93" s="157">
        <v>0</v>
      </c>
      <c r="E93" s="157">
        <v>14</v>
      </c>
      <c r="F93" s="157">
        <v>0</v>
      </c>
      <c r="G93" s="157">
        <v>22700</v>
      </c>
      <c r="H93" s="157">
        <v>0</v>
      </c>
      <c r="I93" s="157">
        <v>318</v>
      </c>
      <c r="J93" s="157">
        <v>0</v>
      </c>
      <c r="K93" s="157">
        <v>1</v>
      </c>
      <c r="L93" s="157">
        <v>317</v>
      </c>
      <c r="M93" s="157">
        <v>0</v>
      </c>
      <c r="N93" s="158"/>
      <c r="O93" s="136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</row>
    <row r="94" spans="1:31" ht="20.149999999999999" customHeight="1">
      <c r="A94" s="8" t="s">
        <v>20</v>
      </c>
      <c r="B94" s="157">
        <v>0</v>
      </c>
      <c r="C94" s="157">
        <v>74</v>
      </c>
      <c r="D94" s="157">
        <v>0</v>
      </c>
      <c r="E94" s="157">
        <v>74</v>
      </c>
      <c r="F94" s="157">
        <v>0</v>
      </c>
      <c r="G94" s="157">
        <v>16594</v>
      </c>
      <c r="H94" s="157">
        <v>0</v>
      </c>
      <c r="I94" s="157">
        <v>1228</v>
      </c>
      <c r="J94" s="157">
        <v>0</v>
      </c>
      <c r="K94" s="157">
        <v>307</v>
      </c>
      <c r="L94" s="157">
        <v>921</v>
      </c>
      <c r="M94" s="157">
        <v>0</v>
      </c>
      <c r="N94" s="158"/>
      <c r="O94" s="136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</row>
    <row r="95" spans="1:31" ht="20.149999999999999" customHeight="1">
      <c r="A95" s="8" t="s">
        <v>21</v>
      </c>
      <c r="B95" s="157">
        <v>0</v>
      </c>
      <c r="C95" s="157">
        <v>145</v>
      </c>
      <c r="D95" s="157">
        <v>0</v>
      </c>
      <c r="E95" s="157">
        <v>145</v>
      </c>
      <c r="F95" s="157">
        <v>0</v>
      </c>
      <c r="G95" s="157">
        <v>20000</v>
      </c>
      <c r="H95" s="157">
        <v>0</v>
      </c>
      <c r="I95" s="157">
        <v>2900</v>
      </c>
      <c r="J95" s="157">
        <v>0</v>
      </c>
      <c r="K95" s="157">
        <v>60</v>
      </c>
      <c r="L95" s="157">
        <v>2840</v>
      </c>
      <c r="M95" s="157">
        <v>0</v>
      </c>
      <c r="N95" s="158"/>
      <c r="O95" s="136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</row>
    <row r="96" spans="1:31" s="10" customFormat="1" ht="20.149999999999999" customHeight="1">
      <c r="A96" s="54" t="s">
        <v>22</v>
      </c>
      <c r="B96" s="138">
        <f>SUM(B92:B95)</f>
        <v>26</v>
      </c>
      <c r="C96" s="138">
        <f t="shared" ref="C96:E96" si="24">SUM(C92:C95)</f>
        <v>266</v>
      </c>
      <c r="D96" s="138">
        <f>SUM(D92:D95)</f>
        <v>0</v>
      </c>
      <c r="E96" s="138">
        <f t="shared" si="24"/>
        <v>292</v>
      </c>
      <c r="F96" s="246"/>
      <c r="G96" s="246"/>
      <c r="H96" s="246"/>
      <c r="I96" s="138">
        <f t="shared" ref="I96:M96" si="25">SUM(I92:I95)</f>
        <v>5374</v>
      </c>
      <c r="J96" s="138">
        <f t="shared" si="25"/>
        <v>0</v>
      </c>
      <c r="K96" s="138">
        <f t="shared" si="25"/>
        <v>388</v>
      </c>
      <c r="L96" s="138">
        <f t="shared" si="25"/>
        <v>4986</v>
      </c>
      <c r="M96" s="138">
        <f t="shared" si="25"/>
        <v>0</v>
      </c>
      <c r="N96" s="158"/>
      <c r="O96" s="14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60"/>
      <c r="AA96" s="160"/>
      <c r="AB96" s="160"/>
      <c r="AC96" s="160"/>
      <c r="AE96" s="2"/>
    </row>
    <row r="97" spans="1:31" ht="20.149999999999999" customHeight="1">
      <c r="A97" s="5"/>
      <c r="B97" s="202"/>
      <c r="C97" s="202"/>
      <c r="D97" s="202"/>
      <c r="E97" s="202"/>
      <c r="F97" s="202"/>
      <c r="G97" s="202"/>
      <c r="H97" s="202"/>
      <c r="I97" s="202"/>
      <c r="J97" s="202"/>
      <c r="K97" s="202"/>
      <c r="L97" s="202"/>
      <c r="M97" s="202"/>
      <c r="N97" s="158"/>
      <c r="O97" s="136"/>
      <c r="P97" s="158"/>
      <c r="Q97" s="158"/>
      <c r="R97" s="158"/>
      <c r="S97" s="158"/>
      <c r="T97" s="158"/>
      <c r="U97" s="158"/>
      <c r="V97" s="158"/>
      <c r="W97" s="158"/>
      <c r="X97" s="158"/>
      <c r="Y97" s="158"/>
      <c r="Z97" s="158"/>
      <c r="AA97" s="158"/>
      <c r="AB97" s="158"/>
      <c r="AC97" s="158"/>
    </row>
    <row r="98" spans="1:31" ht="20.149999999999999" customHeight="1">
      <c r="A98" s="67" t="s">
        <v>276</v>
      </c>
      <c r="B98" s="143"/>
      <c r="C98" s="144"/>
      <c r="D98" s="144"/>
      <c r="E98" s="145"/>
      <c r="F98" s="143"/>
      <c r="G98" s="144"/>
      <c r="H98" s="145"/>
      <c r="I98" s="154"/>
      <c r="J98" s="143"/>
      <c r="K98" s="144"/>
      <c r="L98" s="144"/>
      <c r="M98" s="145"/>
      <c r="N98" s="158"/>
      <c r="O98" s="136"/>
      <c r="P98" s="158"/>
      <c r="Q98" s="158"/>
      <c r="R98" s="158"/>
      <c r="S98" s="158"/>
      <c r="T98" s="158"/>
      <c r="U98" s="158"/>
      <c r="V98" s="158"/>
      <c r="W98" s="158"/>
      <c r="X98" s="158"/>
      <c r="Y98" s="158"/>
      <c r="Z98" s="158"/>
      <c r="AA98" s="158"/>
      <c r="AB98" s="158"/>
      <c r="AC98" s="158"/>
    </row>
    <row r="99" spans="1:31" ht="20.149999999999999" customHeight="1">
      <c r="A99" s="8" t="s">
        <v>18</v>
      </c>
      <c r="B99" s="157">
        <v>6</v>
      </c>
      <c r="C99" s="157">
        <v>85</v>
      </c>
      <c r="D99" s="157">
        <v>0</v>
      </c>
      <c r="E99" s="157">
        <v>91</v>
      </c>
      <c r="F99" s="157">
        <v>7200</v>
      </c>
      <c r="G99" s="157">
        <v>29824</v>
      </c>
      <c r="H99" s="157">
        <v>0</v>
      </c>
      <c r="I99" s="157">
        <v>2578</v>
      </c>
      <c r="J99" s="157">
        <v>258</v>
      </c>
      <c r="K99" s="157">
        <v>11</v>
      </c>
      <c r="L99" s="157">
        <v>2309</v>
      </c>
      <c r="M99" s="157">
        <v>0</v>
      </c>
      <c r="N99" s="158"/>
      <c r="O99" s="219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Z99" s="158"/>
      <c r="AA99" s="158"/>
      <c r="AB99" s="158"/>
      <c r="AC99" s="158"/>
    </row>
    <row r="100" spans="1:31" ht="20.149999999999999" customHeight="1">
      <c r="A100" s="8" t="s">
        <v>19</v>
      </c>
      <c r="B100" s="157">
        <v>0</v>
      </c>
      <c r="C100" s="157">
        <v>72</v>
      </c>
      <c r="D100" s="157">
        <v>0</v>
      </c>
      <c r="E100" s="157">
        <v>72</v>
      </c>
      <c r="F100" s="157">
        <v>0</v>
      </c>
      <c r="G100" s="157">
        <v>28069</v>
      </c>
      <c r="H100" s="157">
        <v>0</v>
      </c>
      <c r="I100" s="157">
        <v>2021</v>
      </c>
      <c r="J100" s="157">
        <v>9</v>
      </c>
      <c r="K100" s="157">
        <v>20</v>
      </c>
      <c r="L100" s="157">
        <v>1992</v>
      </c>
      <c r="M100" s="157">
        <v>0</v>
      </c>
      <c r="N100" s="158"/>
      <c r="O100" s="149"/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Z100" s="158"/>
      <c r="AA100" s="158"/>
      <c r="AB100" s="158"/>
      <c r="AC100" s="158"/>
    </row>
    <row r="101" spans="1:31" ht="20.149999999999999" customHeight="1">
      <c r="A101" s="8" t="s">
        <v>20</v>
      </c>
      <c r="B101" s="157">
        <v>0</v>
      </c>
      <c r="C101" s="157">
        <v>74</v>
      </c>
      <c r="D101" s="157">
        <v>0</v>
      </c>
      <c r="E101" s="157">
        <v>74</v>
      </c>
      <c r="F101" s="157">
        <v>0</v>
      </c>
      <c r="G101" s="157">
        <v>23106</v>
      </c>
      <c r="H101" s="157">
        <v>0</v>
      </c>
      <c r="I101" s="157">
        <v>1710</v>
      </c>
      <c r="J101" s="157">
        <v>0</v>
      </c>
      <c r="K101" s="157">
        <v>1111</v>
      </c>
      <c r="L101" s="157">
        <v>599</v>
      </c>
      <c r="M101" s="157">
        <v>0</v>
      </c>
      <c r="N101" s="158"/>
      <c r="O101" s="136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8"/>
      <c r="AC101" s="158"/>
    </row>
    <row r="102" spans="1:31" ht="20.149999999999999" customHeight="1">
      <c r="A102" s="8" t="s">
        <v>21</v>
      </c>
      <c r="B102" s="157">
        <v>1</v>
      </c>
      <c r="C102" s="157">
        <v>129</v>
      </c>
      <c r="D102" s="157">
        <v>0</v>
      </c>
      <c r="E102" s="157">
        <v>130</v>
      </c>
      <c r="F102" s="157">
        <v>15000</v>
      </c>
      <c r="G102" s="157">
        <v>30000</v>
      </c>
      <c r="H102" s="157">
        <v>0</v>
      </c>
      <c r="I102" s="157">
        <v>3885</v>
      </c>
      <c r="J102" s="157">
        <v>0</v>
      </c>
      <c r="K102" s="157">
        <v>25</v>
      </c>
      <c r="L102" s="157">
        <v>3860</v>
      </c>
      <c r="M102" s="157">
        <v>0</v>
      </c>
      <c r="N102" s="158"/>
      <c r="O102" s="136"/>
      <c r="P102" s="158"/>
      <c r="Q102" s="158"/>
      <c r="R102" s="158"/>
      <c r="S102" s="158"/>
      <c r="T102" s="158"/>
      <c r="U102" s="158"/>
      <c r="V102" s="158"/>
      <c r="W102" s="158"/>
      <c r="X102" s="158"/>
      <c r="Y102" s="158"/>
      <c r="Z102" s="158"/>
      <c r="AA102" s="158"/>
      <c r="AB102" s="158"/>
      <c r="AC102" s="158"/>
    </row>
    <row r="103" spans="1:31" s="10" customFormat="1" ht="20.149999999999999" customHeight="1">
      <c r="A103" s="54" t="s">
        <v>22</v>
      </c>
      <c r="B103" s="138">
        <f>SUM(B99:B102)</f>
        <v>7</v>
      </c>
      <c r="C103" s="138">
        <f t="shared" ref="C103:E103" si="26">SUM(C99:C102)</f>
        <v>360</v>
      </c>
      <c r="D103" s="138">
        <f>SUM(D99:D102)</f>
        <v>0</v>
      </c>
      <c r="E103" s="138">
        <f t="shared" si="26"/>
        <v>367</v>
      </c>
      <c r="F103" s="246"/>
      <c r="G103" s="246"/>
      <c r="H103" s="246"/>
      <c r="I103" s="138">
        <f t="shared" ref="I103:M103" si="27">SUM(I99:I102)</f>
        <v>10194</v>
      </c>
      <c r="J103" s="138">
        <f t="shared" si="27"/>
        <v>267</v>
      </c>
      <c r="K103" s="138">
        <f t="shared" si="27"/>
        <v>1167</v>
      </c>
      <c r="L103" s="138">
        <f t="shared" si="27"/>
        <v>8760</v>
      </c>
      <c r="M103" s="138">
        <f t="shared" si="27"/>
        <v>0</v>
      </c>
      <c r="N103" s="158"/>
      <c r="O103" s="14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  <c r="Z103" s="160"/>
      <c r="AA103" s="160"/>
      <c r="AB103" s="160"/>
      <c r="AC103" s="160"/>
      <c r="AE103" s="2"/>
    </row>
    <row r="104" spans="1:31" ht="20.149999999999999" customHeight="1">
      <c r="A104" s="5"/>
      <c r="B104" s="202"/>
      <c r="C104" s="202"/>
      <c r="D104" s="202"/>
      <c r="E104" s="202"/>
      <c r="F104" s="202"/>
      <c r="G104" s="202"/>
      <c r="H104" s="202"/>
      <c r="I104" s="202"/>
      <c r="J104" s="202"/>
      <c r="K104" s="202"/>
      <c r="L104" s="202"/>
      <c r="M104" s="202"/>
      <c r="N104" s="158"/>
      <c r="O104" s="136"/>
      <c r="P104" s="158"/>
      <c r="Q104" s="158"/>
      <c r="R104" s="158"/>
      <c r="S104" s="158"/>
      <c r="T104" s="158"/>
      <c r="U104" s="158"/>
      <c r="V104" s="158"/>
      <c r="W104" s="158"/>
      <c r="X104" s="158"/>
      <c r="Y104" s="158"/>
      <c r="Z104" s="158"/>
      <c r="AA104" s="158"/>
      <c r="AB104" s="158"/>
      <c r="AC104" s="158"/>
    </row>
    <row r="105" spans="1:31" ht="20.149999999999999" customHeight="1">
      <c r="A105" s="67" t="s">
        <v>287</v>
      </c>
      <c r="B105" s="143"/>
      <c r="C105" s="144"/>
      <c r="D105" s="144"/>
      <c r="E105" s="145"/>
      <c r="F105" s="143"/>
      <c r="G105" s="144"/>
      <c r="H105" s="145"/>
      <c r="I105" s="154"/>
      <c r="J105" s="143"/>
      <c r="K105" s="144"/>
      <c r="L105" s="144"/>
      <c r="M105" s="145"/>
      <c r="N105" s="158"/>
      <c r="O105" s="136"/>
      <c r="P105" s="158"/>
      <c r="Q105" s="158"/>
      <c r="R105" s="158"/>
      <c r="S105" s="158"/>
      <c r="T105" s="158"/>
      <c r="U105" s="158"/>
      <c r="V105" s="158"/>
      <c r="W105" s="158"/>
      <c r="X105" s="158"/>
      <c r="Y105" s="158"/>
      <c r="Z105" s="158"/>
      <c r="AA105" s="158"/>
      <c r="AB105" s="158"/>
      <c r="AC105" s="158"/>
    </row>
    <row r="106" spans="1:31" ht="20.149999999999999" customHeight="1">
      <c r="A106" s="8" t="s">
        <v>18</v>
      </c>
      <c r="B106" s="157">
        <v>0</v>
      </c>
      <c r="C106" s="157">
        <v>108</v>
      </c>
      <c r="D106" s="157">
        <v>0</v>
      </c>
      <c r="E106" s="157">
        <v>108</v>
      </c>
      <c r="F106" s="157">
        <v>0</v>
      </c>
      <c r="G106" s="157">
        <v>45135</v>
      </c>
      <c r="H106" s="157">
        <v>0</v>
      </c>
      <c r="I106" s="157">
        <v>4875</v>
      </c>
      <c r="J106" s="157">
        <v>0</v>
      </c>
      <c r="K106" s="157">
        <v>8</v>
      </c>
      <c r="L106" s="157">
        <v>4867</v>
      </c>
      <c r="M106" s="157">
        <v>0</v>
      </c>
      <c r="N106" s="158"/>
      <c r="O106" s="136"/>
      <c r="P106" s="158"/>
      <c r="Q106" s="158"/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</row>
    <row r="107" spans="1:31" ht="20.149999999999999" customHeight="1">
      <c r="A107" s="8" t="s">
        <v>19</v>
      </c>
      <c r="B107" s="157">
        <v>0</v>
      </c>
      <c r="C107" s="157">
        <v>32</v>
      </c>
      <c r="D107" s="157">
        <v>0</v>
      </c>
      <c r="E107" s="157">
        <v>32</v>
      </c>
      <c r="F107" s="157">
        <v>0</v>
      </c>
      <c r="G107" s="157">
        <v>27844</v>
      </c>
      <c r="H107" s="157">
        <v>0</v>
      </c>
      <c r="I107" s="157">
        <v>891</v>
      </c>
      <c r="J107" s="157">
        <v>0</v>
      </c>
      <c r="K107" s="157">
        <v>9</v>
      </c>
      <c r="L107" s="157">
        <v>882</v>
      </c>
      <c r="M107" s="157">
        <v>0</v>
      </c>
      <c r="N107" s="158"/>
      <c r="O107" s="136"/>
      <c r="P107" s="158"/>
      <c r="Q107" s="158"/>
      <c r="R107" s="158"/>
      <c r="S107" s="158"/>
      <c r="T107" s="158"/>
      <c r="U107" s="158"/>
      <c r="V107" s="158"/>
      <c r="W107" s="158"/>
      <c r="X107" s="158"/>
      <c r="Y107" s="158"/>
      <c r="Z107" s="158"/>
      <c r="AA107" s="158"/>
      <c r="AB107" s="158"/>
      <c r="AC107" s="158"/>
    </row>
    <row r="108" spans="1:31" ht="20.149999999999999" customHeight="1">
      <c r="A108" s="8" t="s">
        <v>20</v>
      </c>
      <c r="B108" s="157">
        <v>0</v>
      </c>
      <c r="C108" s="157">
        <v>31</v>
      </c>
      <c r="D108" s="157">
        <v>0</v>
      </c>
      <c r="E108" s="157">
        <v>31</v>
      </c>
      <c r="F108" s="157">
        <v>0</v>
      </c>
      <c r="G108" s="157">
        <v>23409</v>
      </c>
      <c r="H108" s="157">
        <v>0</v>
      </c>
      <c r="I108" s="157">
        <v>726</v>
      </c>
      <c r="J108" s="157">
        <v>0</v>
      </c>
      <c r="K108" s="157">
        <v>472</v>
      </c>
      <c r="L108" s="157">
        <v>254</v>
      </c>
      <c r="M108" s="157">
        <v>0</v>
      </c>
      <c r="N108" s="158"/>
      <c r="O108" s="136"/>
      <c r="P108" s="158"/>
      <c r="Q108" s="158"/>
      <c r="R108" s="158"/>
      <c r="S108" s="158"/>
      <c r="T108" s="158"/>
      <c r="U108" s="158"/>
      <c r="V108" s="158"/>
      <c r="W108" s="158"/>
      <c r="X108" s="158"/>
      <c r="Y108" s="158"/>
      <c r="Z108" s="158"/>
      <c r="AA108" s="158"/>
      <c r="AB108" s="158"/>
      <c r="AC108" s="158"/>
    </row>
    <row r="109" spans="1:31" ht="20.149999999999999" customHeight="1">
      <c r="A109" s="8" t="s">
        <v>21</v>
      </c>
      <c r="B109" s="157">
        <v>0</v>
      </c>
      <c r="C109" s="157">
        <v>100</v>
      </c>
      <c r="D109" s="157">
        <v>0</v>
      </c>
      <c r="E109" s="157">
        <v>100</v>
      </c>
      <c r="F109" s="157">
        <v>0</v>
      </c>
      <c r="G109" s="157">
        <v>24000</v>
      </c>
      <c r="H109" s="157">
        <v>0</v>
      </c>
      <c r="I109" s="157">
        <v>2400</v>
      </c>
      <c r="J109" s="157">
        <v>0</v>
      </c>
      <c r="K109" s="157">
        <v>30</v>
      </c>
      <c r="L109" s="157">
        <v>2370</v>
      </c>
      <c r="M109" s="157">
        <v>0</v>
      </c>
      <c r="N109" s="158"/>
      <c r="O109" s="136"/>
      <c r="P109" s="158"/>
      <c r="Q109" s="158"/>
      <c r="R109" s="158"/>
      <c r="S109" s="158"/>
      <c r="T109" s="158"/>
      <c r="U109" s="158"/>
      <c r="V109" s="158"/>
      <c r="W109" s="158"/>
      <c r="X109" s="158"/>
      <c r="Y109" s="158"/>
      <c r="Z109" s="158"/>
      <c r="AA109" s="158"/>
      <c r="AB109" s="158"/>
      <c r="AC109" s="158"/>
    </row>
    <row r="110" spans="1:31" ht="20.149999999999999" customHeight="1">
      <c r="A110" s="54" t="s">
        <v>22</v>
      </c>
      <c r="B110" s="138">
        <f>SUM(B106:B109)</f>
        <v>0</v>
      </c>
      <c r="C110" s="138">
        <f t="shared" ref="C110" si="28">SUM(C106:C109)</f>
        <v>271</v>
      </c>
      <c r="D110" s="138">
        <f>SUM(D106:D109)</f>
        <v>0</v>
      </c>
      <c r="E110" s="138">
        <f t="shared" ref="E110" si="29">SUM(E106:E109)</f>
        <v>271</v>
      </c>
      <c r="F110" s="246"/>
      <c r="G110" s="246"/>
      <c r="H110" s="246"/>
      <c r="I110" s="138">
        <f t="shared" ref="I110:M110" si="30">SUM(I106:I109)</f>
        <v>8892</v>
      </c>
      <c r="J110" s="138">
        <f t="shared" si="30"/>
        <v>0</v>
      </c>
      <c r="K110" s="138">
        <f t="shared" si="30"/>
        <v>519</v>
      </c>
      <c r="L110" s="138">
        <f t="shared" si="30"/>
        <v>8373</v>
      </c>
      <c r="M110" s="138">
        <f t="shared" si="30"/>
        <v>0</v>
      </c>
      <c r="N110" s="158"/>
      <c r="O110" s="136"/>
      <c r="P110" s="158"/>
      <c r="Q110" s="158"/>
      <c r="R110" s="158"/>
      <c r="S110" s="158"/>
      <c r="T110" s="158"/>
      <c r="U110" s="158"/>
      <c r="V110" s="158"/>
      <c r="W110" s="158"/>
      <c r="X110" s="158"/>
      <c r="Y110" s="158"/>
      <c r="Z110" s="158"/>
      <c r="AA110" s="158"/>
      <c r="AB110" s="158"/>
      <c r="AC110" s="158"/>
    </row>
    <row r="111" spans="1:31" ht="20.149999999999999" customHeight="1">
      <c r="A111" s="5"/>
      <c r="B111" s="202"/>
      <c r="C111" s="202"/>
      <c r="D111" s="202"/>
      <c r="E111" s="202"/>
      <c r="F111" s="202"/>
      <c r="G111" s="202"/>
      <c r="H111" s="202"/>
      <c r="I111" s="202"/>
      <c r="J111" s="202"/>
      <c r="K111" s="202"/>
      <c r="L111" s="202"/>
      <c r="M111" s="202"/>
      <c r="N111" s="158"/>
      <c r="O111" s="136"/>
      <c r="P111" s="158"/>
      <c r="Q111" s="158"/>
      <c r="R111" s="158"/>
      <c r="S111" s="158"/>
      <c r="T111" s="158"/>
      <c r="U111" s="158"/>
      <c r="V111" s="158"/>
      <c r="W111" s="158"/>
      <c r="X111" s="158"/>
      <c r="Y111" s="158"/>
      <c r="Z111" s="158"/>
      <c r="AA111" s="158"/>
      <c r="AB111" s="158"/>
      <c r="AC111" s="158"/>
    </row>
    <row r="112" spans="1:31" ht="20.149999999999999" customHeight="1">
      <c r="A112" s="67" t="s">
        <v>145</v>
      </c>
      <c r="B112" s="143"/>
      <c r="C112" s="144"/>
      <c r="D112" s="144"/>
      <c r="E112" s="145"/>
      <c r="F112" s="143"/>
      <c r="G112" s="144"/>
      <c r="H112" s="145"/>
      <c r="I112" s="154"/>
      <c r="J112" s="143"/>
      <c r="K112" s="144"/>
      <c r="L112" s="144"/>
      <c r="M112" s="145"/>
      <c r="N112" s="158"/>
      <c r="O112" s="136"/>
      <c r="P112" s="158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  <c r="AC112" s="158"/>
    </row>
    <row r="113" spans="1:31" ht="20.149999999999999" customHeight="1">
      <c r="A113" s="8" t="s">
        <v>18</v>
      </c>
      <c r="B113" s="157">
        <v>0</v>
      </c>
      <c r="C113" s="157">
        <v>14</v>
      </c>
      <c r="D113" s="157">
        <v>62</v>
      </c>
      <c r="E113" s="157">
        <v>76</v>
      </c>
      <c r="F113" s="157">
        <v>0</v>
      </c>
      <c r="G113" s="157">
        <v>30271</v>
      </c>
      <c r="H113" s="157">
        <v>105859</v>
      </c>
      <c r="I113" s="157">
        <v>6987</v>
      </c>
      <c r="J113" s="157">
        <v>0</v>
      </c>
      <c r="K113" s="157">
        <v>6</v>
      </c>
      <c r="L113" s="157">
        <v>6981</v>
      </c>
      <c r="M113" s="157">
        <v>0</v>
      </c>
      <c r="N113" s="158"/>
      <c r="O113" s="136"/>
      <c r="P113" s="158"/>
      <c r="Q113" s="158"/>
      <c r="R113" s="158"/>
      <c r="S113" s="158"/>
      <c r="T113" s="158"/>
      <c r="U113" s="158"/>
      <c r="V113" s="158"/>
      <c r="W113" s="158"/>
      <c r="X113" s="158"/>
      <c r="Y113" s="158"/>
      <c r="Z113" s="158"/>
      <c r="AA113" s="158"/>
      <c r="AB113" s="158"/>
      <c r="AC113" s="158"/>
    </row>
    <row r="114" spans="1:31" ht="20.149999999999999" customHeight="1">
      <c r="A114" s="8" t="s">
        <v>19</v>
      </c>
      <c r="B114" s="157">
        <v>0</v>
      </c>
      <c r="C114" s="157">
        <v>18</v>
      </c>
      <c r="D114" s="157">
        <v>0</v>
      </c>
      <c r="E114" s="157">
        <v>18</v>
      </c>
      <c r="F114" s="157">
        <v>0</v>
      </c>
      <c r="G114" s="157">
        <v>28611</v>
      </c>
      <c r="H114" s="157">
        <v>0</v>
      </c>
      <c r="I114" s="157">
        <v>515</v>
      </c>
      <c r="J114" s="157">
        <v>0</v>
      </c>
      <c r="K114" s="157">
        <v>5</v>
      </c>
      <c r="L114" s="157">
        <v>510</v>
      </c>
      <c r="M114" s="157">
        <v>0</v>
      </c>
      <c r="N114" s="158"/>
      <c r="O114" s="136"/>
      <c r="P114" s="158"/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  <c r="AA114" s="158"/>
      <c r="AB114" s="158"/>
      <c r="AC114" s="158"/>
    </row>
    <row r="115" spans="1:31" ht="20.149999999999999" customHeight="1">
      <c r="A115" s="8" t="s">
        <v>20</v>
      </c>
      <c r="B115" s="157">
        <v>0</v>
      </c>
      <c r="C115" s="157">
        <v>16</v>
      </c>
      <c r="D115" s="157">
        <v>0</v>
      </c>
      <c r="E115" s="157">
        <v>16</v>
      </c>
      <c r="F115" s="157">
        <v>0</v>
      </c>
      <c r="G115" s="157">
        <v>24399</v>
      </c>
      <c r="H115" s="157">
        <v>0</v>
      </c>
      <c r="I115" s="157">
        <v>390</v>
      </c>
      <c r="J115" s="157">
        <v>0</v>
      </c>
      <c r="K115" s="157">
        <v>261</v>
      </c>
      <c r="L115" s="157">
        <v>129</v>
      </c>
      <c r="M115" s="157">
        <v>0</v>
      </c>
      <c r="N115" s="158"/>
      <c r="O115" s="136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8"/>
      <c r="AC115" s="158"/>
    </row>
    <row r="116" spans="1:31" ht="20.149999999999999" customHeight="1">
      <c r="A116" s="8" t="s">
        <v>21</v>
      </c>
      <c r="B116" s="157">
        <v>0</v>
      </c>
      <c r="C116" s="157">
        <v>71</v>
      </c>
      <c r="D116" s="157">
        <v>3</v>
      </c>
      <c r="E116" s="157">
        <v>74</v>
      </c>
      <c r="F116" s="157">
        <v>0</v>
      </c>
      <c r="G116" s="157">
        <v>30000</v>
      </c>
      <c r="H116" s="157">
        <v>60000</v>
      </c>
      <c r="I116" s="157">
        <v>2310</v>
      </c>
      <c r="J116" s="157">
        <v>0</v>
      </c>
      <c r="K116" s="157">
        <v>30</v>
      </c>
      <c r="L116" s="157">
        <v>2280</v>
      </c>
      <c r="M116" s="157">
        <v>0</v>
      </c>
      <c r="N116" s="158"/>
      <c r="O116" s="136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  <c r="AC116" s="158"/>
    </row>
    <row r="117" spans="1:31" s="10" customFormat="1" ht="20.149999999999999" customHeight="1">
      <c r="A117" s="54" t="s">
        <v>22</v>
      </c>
      <c r="B117" s="138">
        <f>SUM(B113:B116)</f>
        <v>0</v>
      </c>
      <c r="C117" s="138">
        <f t="shared" ref="C117" si="31">SUM(C113:C116)</f>
        <v>119</v>
      </c>
      <c r="D117" s="138">
        <f>SUM(D113:D116)</f>
        <v>65</v>
      </c>
      <c r="E117" s="138">
        <f t="shared" ref="E117" si="32">SUM(E113:E116)</f>
        <v>184</v>
      </c>
      <c r="F117" s="246">
        <v>0</v>
      </c>
      <c r="G117" s="246">
        <v>0</v>
      </c>
      <c r="H117" s="246">
        <v>0</v>
      </c>
      <c r="I117" s="138">
        <f t="shared" ref="I117:M117" si="33">SUM(I113:I116)</f>
        <v>10202</v>
      </c>
      <c r="J117" s="138">
        <f t="shared" si="33"/>
        <v>0</v>
      </c>
      <c r="K117" s="138">
        <f t="shared" si="33"/>
        <v>302</v>
      </c>
      <c r="L117" s="138">
        <f t="shared" si="33"/>
        <v>9900</v>
      </c>
      <c r="M117" s="138">
        <f t="shared" si="33"/>
        <v>0</v>
      </c>
      <c r="N117" s="158"/>
      <c r="O117" s="140"/>
      <c r="P117" s="160"/>
      <c r="Q117" s="160"/>
      <c r="R117" s="160"/>
      <c r="S117" s="160"/>
      <c r="T117" s="160"/>
      <c r="U117" s="160"/>
      <c r="V117" s="160"/>
      <c r="W117" s="160"/>
      <c r="X117" s="160"/>
      <c r="Y117" s="160"/>
      <c r="Z117" s="160"/>
      <c r="AA117" s="160"/>
      <c r="AB117" s="160"/>
      <c r="AC117" s="160"/>
      <c r="AE117" s="2"/>
    </row>
    <row r="118" spans="1:31" ht="20.149999999999999" customHeight="1">
      <c r="A118" s="5"/>
      <c r="B118" s="202"/>
      <c r="C118" s="202"/>
      <c r="D118" s="202"/>
      <c r="E118" s="202"/>
      <c r="F118" s="202"/>
      <c r="G118" s="202"/>
      <c r="H118" s="202"/>
      <c r="I118" s="202"/>
      <c r="J118" s="202"/>
      <c r="K118" s="202"/>
      <c r="L118" s="202"/>
      <c r="M118" s="202"/>
      <c r="N118" s="158"/>
      <c r="O118" s="136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8"/>
      <c r="AC118" s="158"/>
    </row>
    <row r="119" spans="1:31" ht="20.149999999999999" customHeight="1">
      <c r="A119" s="67" t="s">
        <v>146</v>
      </c>
      <c r="B119" s="143"/>
      <c r="C119" s="144"/>
      <c r="D119" s="144"/>
      <c r="E119" s="145"/>
      <c r="F119" s="143"/>
      <c r="G119" s="144"/>
      <c r="H119" s="145"/>
      <c r="I119" s="154"/>
      <c r="J119" s="143"/>
      <c r="K119" s="144"/>
      <c r="L119" s="144"/>
      <c r="M119" s="145"/>
      <c r="N119" s="158"/>
      <c r="O119" s="136"/>
      <c r="P119" s="158"/>
      <c r="Q119" s="158"/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/>
      <c r="AC119" s="158"/>
    </row>
    <row r="120" spans="1:31" ht="20.149999999999999" customHeight="1">
      <c r="A120" s="8" t="s">
        <v>18</v>
      </c>
      <c r="B120" s="157">
        <v>0</v>
      </c>
      <c r="C120" s="157">
        <v>36</v>
      </c>
      <c r="D120" s="157">
        <v>18</v>
      </c>
      <c r="E120" s="157">
        <v>54</v>
      </c>
      <c r="F120" s="157">
        <v>0</v>
      </c>
      <c r="G120" s="157">
        <v>21195</v>
      </c>
      <c r="H120" s="157">
        <v>47868</v>
      </c>
      <c r="I120" s="157">
        <v>1625</v>
      </c>
      <c r="J120" s="157">
        <v>0</v>
      </c>
      <c r="K120" s="157">
        <v>4</v>
      </c>
      <c r="L120" s="157">
        <v>1621</v>
      </c>
      <c r="M120" s="157">
        <v>0</v>
      </c>
      <c r="N120" s="158"/>
      <c r="O120" s="136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/>
      <c r="AC120" s="158"/>
    </row>
    <row r="121" spans="1:31" ht="20.149999999999999" customHeight="1">
      <c r="A121" s="8" t="s">
        <v>19</v>
      </c>
      <c r="B121" s="157">
        <v>0</v>
      </c>
      <c r="C121" s="157">
        <v>15</v>
      </c>
      <c r="D121" s="157">
        <v>1</v>
      </c>
      <c r="E121" s="157">
        <v>16</v>
      </c>
      <c r="F121" s="157">
        <v>0</v>
      </c>
      <c r="G121" s="157">
        <v>25340</v>
      </c>
      <c r="H121" s="157">
        <v>30300</v>
      </c>
      <c r="I121" s="157">
        <v>410</v>
      </c>
      <c r="J121" s="157">
        <v>0</v>
      </c>
      <c r="K121" s="157">
        <v>10</v>
      </c>
      <c r="L121" s="157">
        <v>400</v>
      </c>
      <c r="M121" s="157">
        <v>0</v>
      </c>
      <c r="N121" s="158"/>
      <c r="O121" s="136"/>
      <c r="P121" s="158"/>
      <c r="Q121" s="158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58"/>
      <c r="AC121" s="158"/>
    </row>
    <row r="122" spans="1:31" ht="20.149999999999999" customHeight="1">
      <c r="A122" s="8" t="s">
        <v>20</v>
      </c>
      <c r="B122" s="157">
        <v>0</v>
      </c>
      <c r="C122" s="157">
        <v>15</v>
      </c>
      <c r="D122" s="157">
        <v>0</v>
      </c>
      <c r="E122" s="157">
        <v>15</v>
      </c>
      <c r="F122" s="157">
        <v>0</v>
      </c>
      <c r="G122" s="157">
        <v>19831</v>
      </c>
      <c r="H122" s="157">
        <v>0</v>
      </c>
      <c r="I122" s="157">
        <v>297</v>
      </c>
      <c r="J122" s="157">
        <v>0</v>
      </c>
      <c r="K122" s="157">
        <v>178</v>
      </c>
      <c r="L122" s="157">
        <v>119</v>
      </c>
      <c r="M122" s="157">
        <v>0</v>
      </c>
      <c r="N122" s="158"/>
      <c r="O122" s="136"/>
      <c r="P122" s="158"/>
      <c r="Q122" s="158"/>
      <c r="R122" s="158"/>
      <c r="S122" s="158"/>
      <c r="T122" s="158"/>
      <c r="U122" s="158"/>
      <c r="V122" s="158"/>
      <c r="W122" s="158"/>
      <c r="X122" s="158"/>
      <c r="Y122" s="158"/>
      <c r="Z122" s="158"/>
      <c r="AA122" s="158"/>
      <c r="AB122" s="158"/>
      <c r="AC122" s="158"/>
    </row>
    <row r="123" spans="1:31" ht="20.149999999999999" customHeight="1">
      <c r="A123" s="8" t="s">
        <v>21</v>
      </c>
      <c r="B123" s="157">
        <v>0</v>
      </c>
      <c r="C123" s="157">
        <v>47</v>
      </c>
      <c r="D123" s="157">
        <v>3</v>
      </c>
      <c r="E123" s="157">
        <v>50</v>
      </c>
      <c r="F123" s="157">
        <v>0</v>
      </c>
      <c r="G123" s="157">
        <v>24010</v>
      </c>
      <c r="H123" s="157">
        <v>39733</v>
      </c>
      <c r="I123" s="157">
        <v>1248</v>
      </c>
      <c r="J123" s="157">
        <v>0</v>
      </c>
      <c r="K123" s="157">
        <v>20</v>
      </c>
      <c r="L123" s="157">
        <v>1228</v>
      </c>
      <c r="M123" s="157">
        <v>0</v>
      </c>
      <c r="N123" s="158"/>
      <c r="O123" s="136"/>
      <c r="P123" s="158"/>
      <c r="Q123" s="158"/>
      <c r="R123" s="158"/>
      <c r="S123" s="158"/>
      <c r="T123" s="158"/>
      <c r="U123" s="158"/>
      <c r="V123" s="158"/>
      <c r="W123" s="158"/>
      <c r="X123" s="158"/>
      <c r="Y123" s="158"/>
      <c r="Z123" s="158"/>
      <c r="AA123" s="158"/>
      <c r="AB123" s="158"/>
      <c r="AC123" s="158"/>
    </row>
    <row r="124" spans="1:31" s="10" customFormat="1" ht="20.149999999999999" customHeight="1">
      <c r="A124" s="54" t="s">
        <v>22</v>
      </c>
      <c r="B124" s="138">
        <f>SUM(B120:B123)</f>
        <v>0</v>
      </c>
      <c r="C124" s="138">
        <f t="shared" ref="C124:E124" si="34">SUM(C120:C123)</f>
        <v>113</v>
      </c>
      <c r="D124" s="138">
        <f>SUM(D120:D123)</f>
        <v>22</v>
      </c>
      <c r="E124" s="138">
        <f t="shared" si="34"/>
        <v>135</v>
      </c>
      <c r="F124" s="246"/>
      <c r="G124" s="246"/>
      <c r="H124" s="246"/>
      <c r="I124" s="138">
        <f t="shared" ref="I124:M124" si="35">SUM(I120:I123)</f>
        <v>3580</v>
      </c>
      <c r="J124" s="138">
        <f t="shared" si="35"/>
        <v>0</v>
      </c>
      <c r="K124" s="138">
        <f t="shared" si="35"/>
        <v>212</v>
      </c>
      <c r="L124" s="138">
        <f t="shared" si="35"/>
        <v>3368</v>
      </c>
      <c r="M124" s="138">
        <f t="shared" si="35"/>
        <v>0</v>
      </c>
      <c r="N124" s="158"/>
      <c r="O124" s="140"/>
      <c r="P124" s="160"/>
      <c r="Q124" s="160"/>
      <c r="R124" s="160"/>
      <c r="S124" s="160"/>
      <c r="T124" s="160"/>
      <c r="U124" s="160"/>
      <c r="V124" s="160"/>
      <c r="W124" s="160"/>
      <c r="X124" s="160"/>
      <c r="Y124" s="160"/>
      <c r="Z124" s="160"/>
      <c r="AA124" s="160"/>
      <c r="AB124" s="160"/>
      <c r="AC124" s="160"/>
      <c r="AE124" s="2"/>
    </row>
    <row r="125" spans="1:31" ht="20.149999999999999" customHeight="1">
      <c r="A125" s="5"/>
      <c r="B125" s="202"/>
      <c r="C125" s="202"/>
      <c r="D125" s="202"/>
      <c r="E125" s="202"/>
      <c r="F125" s="202"/>
      <c r="G125" s="202"/>
      <c r="H125" s="202"/>
      <c r="I125" s="202"/>
      <c r="J125" s="202"/>
      <c r="K125" s="202"/>
      <c r="L125" s="202"/>
      <c r="M125" s="202"/>
      <c r="N125" s="158"/>
      <c r="O125" s="136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  <c r="AB125" s="158"/>
      <c r="AC125" s="158"/>
    </row>
    <row r="126" spans="1:31" ht="20.149999999999999" customHeight="1">
      <c r="A126" s="67" t="s">
        <v>147</v>
      </c>
      <c r="B126" s="143"/>
      <c r="C126" s="144"/>
      <c r="D126" s="144"/>
      <c r="E126" s="145"/>
      <c r="F126" s="143"/>
      <c r="G126" s="144"/>
      <c r="H126" s="145"/>
      <c r="I126" s="154"/>
      <c r="J126" s="143"/>
      <c r="K126" s="144"/>
      <c r="L126" s="144"/>
      <c r="M126" s="145"/>
      <c r="N126" s="158"/>
      <c r="O126" s="136"/>
      <c r="P126" s="158"/>
      <c r="Q126" s="158"/>
      <c r="R126" s="158"/>
      <c r="S126" s="158"/>
      <c r="T126" s="158"/>
      <c r="U126" s="158"/>
      <c r="V126" s="158"/>
      <c r="W126" s="158"/>
      <c r="X126" s="158"/>
      <c r="Y126" s="158"/>
      <c r="Z126" s="158"/>
      <c r="AA126" s="158"/>
      <c r="AB126" s="158"/>
      <c r="AC126" s="158"/>
    </row>
    <row r="127" spans="1:31" ht="20.149999999999999" customHeight="1">
      <c r="A127" s="8" t="s">
        <v>18</v>
      </c>
      <c r="B127" s="157">
        <v>37</v>
      </c>
      <c r="C127" s="157">
        <v>184</v>
      </c>
      <c r="D127" s="157">
        <v>104</v>
      </c>
      <c r="E127" s="157">
        <v>325</v>
      </c>
      <c r="F127" s="157">
        <v>6722</v>
      </c>
      <c r="G127" s="157">
        <v>30542</v>
      </c>
      <c r="H127" s="157">
        <v>120336</v>
      </c>
      <c r="I127" s="157">
        <v>18383</v>
      </c>
      <c r="J127" s="157">
        <v>0</v>
      </c>
      <c r="K127" s="157">
        <v>202</v>
      </c>
      <c r="L127" s="157">
        <v>18181</v>
      </c>
      <c r="M127" s="157">
        <v>0</v>
      </c>
      <c r="N127" s="158"/>
      <c r="O127" s="137"/>
      <c r="P127" s="158"/>
      <c r="Q127" s="158"/>
      <c r="R127" s="158"/>
      <c r="S127" s="158"/>
      <c r="T127" s="158"/>
      <c r="U127" s="158"/>
      <c r="V127" s="158"/>
      <c r="W127" s="158"/>
      <c r="X127" s="158"/>
      <c r="Y127" s="158"/>
      <c r="Z127" s="158"/>
      <c r="AA127" s="158"/>
      <c r="AB127" s="158"/>
      <c r="AC127" s="158"/>
    </row>
    <row r="128" spans="1:31" ht="20.149999999999999" customHeight="1">
      <c r="A128" s="8" t="s">
        <v>19</v>
      </c>
      <c r="B128" s="157">
        <v>0</v>
      </c>
      <c r="C128" s="157">
        <v>215</v>
      </c>
      <c r="D128" s="157">
        <v>11</v>
      </c>
      <c r="E128" s="157">
        <v>226</v>
      </c>
      <c r="F128" s="157">
        <v>0</v>
      </c>
      <c r="G128" s="157">
        <v>34977</v>
      </c>
      <c r="H128" s="157">
        <v>70000</v>
      </c>
      <c r="I128" s="157">
        <v>8290</v>
      </c>
      <c r="J128" s="157">
        <v>0</v>
      </c>
      <c r="K128" s="157">
        <v>8</v>
      </c>
      <c r="L128" s="157">
        <v>8282</v>
      </c>
      <c r="M128" s="157">
        <v>0</v>
      </c>
      <c r="N128" s="158"/>
      <c r="O128" s="136"/>
      <c r="P128" s="158"/>
      <c r="Q128" s="158"/>
      <c r="R128" s="158"/>
      <c r="S128" s="158"/>
      <c r="T128" s="158"/>
      <c r="U128" s="158"/>
      <c r="V128" s="158"/>
      <c r="W128" s="158"/>
      <c r="X128" s="158"/>
      <c r="Y128" s="158"/>
      <c r="Z128" s="158"/>
      <c r="AA128" s="158"/>
      <c r="AB128" s="158"/>
      <c r="AC128" s="158"/>
    </row>
    <row r="129" spans="1:31" ht="20.149999999999999" customHeight="1">
      <c r="A129" s="8" t="s">
        <v>20</v>
      </c>
      <c r="B129" s="157">
        <v>0</v>
      </c>
      <c r="C129" s="157">
        <v>179</v>
      </c>
      <c r="D129" s="157">
        <v>21</v>
      </c>
      <c r="E129" s="157">
        <v>200</v>
      </c>
      <c r="F129" s="157">
        <v>0</v>
      </c>
      <c r="G129" s="157">
        <v>27749</v>
      </c>
      <c r="H129" s="157">
        <v>79476</v>
      </c>
      <c r="I129" s="157">
        <v>6636</v>
      </c>
      <c r="J129" s="157">
        <v>0</v>
      </c>
      <c r="K129" s="157">
        <v>1991</v>
      </c>
      <c r="L129" s="157">
        <v>3952</v>
      </c>
      <c r="M129" s="157">
        <v>693</v>
      </c>
      <c r="N129" s="158"/>
      <c r="O129" s="136"/>
      <c r="P129" s="158"/>
      <c r="Q129" s="158"/>
      <c r="R129" s="158"/>
      <c r="S129" s="158"/>
      <c r="T129" s="158"/>
      <c r="U129" s="158"/>
      <c r="V129" s="158"/>
      <c r="W129" s="158"/>
      <c r="X129" s="158"/>
      <c r="Y129" s="158"/>
      <c r="Z129" s="158"/>
      <c r="AA129" s="158"/>
      <c r="AB129" s="158"/>
      <c r="AC129" s="158"/>
    </row>
    <row r="130" spans="1:31" ht="20.149999999999999" customHeight="1">
      <c r="A130" s="8" t="s">
        <v>21</v>
      </c>
      <c r="B130" s="157">
        <v>1</v>
      </c>
      <c r="C130" s="157">
        <v>309</v>
      </c>
      <c r="D130" s="157">
        <v>20</v>
      </c>
      <c r="E130" s="157">
        <v>330</v>
      </c>
      <c r="F130" s="157">
        <v>3000</v>
      </c>
      <c r="G130" s="157">
        <v>29977</v>
      </c>
      <c r="H130" s="157">
        <v>70840</v>
      </c>
      <c r="I130" s="157">
        <v>10683</v>
      </c>
      <c r="J130" s="157">
        <v>0</v>
      </c>
      <c r="K130" s="157">
        <v>150</v>
      </c>
      <c r="L130" s="157">
        <v>10533</v>
      </c>
      <c r="M130" s="157">
        <v>0</v>
      </c>
      <c r="N130" s="158"/>
      <c r="O130" s="136"/>
      <c r="P130" s="158"/>
      <c r="Q130" s="158"/>
      <c r="R130" s="158"/>
      <c r="S130" s="158"/>
      <c r="T130" s="158"/>
      <c r="U130" s="158"/>
      <c r="V130" s="158"/>
      <c r="W130" s="158"/>
      <c r="X130" s="158"/>
      <c r="Y130" s="158"/>
      <c r="Z130" s="158"/>
      <c r="AA130" s="158"/>
      <c r="AB130" s="158"/>
      <c r="AC130" s="158"/>
    </row>
    <row r="131" spans="1:31" s="10" customFormat="1" ht="20.149999999999999" customHeight="1">
      <c r="A131" s="54" t="s">
        <v>22</v>
      </c>
      <c r="B131" s="138">
        <f>SUM(B127:B130)</f>
        <v>38</v>
      </c>
      <c r="C131" s="138">
        <f t="shared" ref="C131:E131" si="36">SUM(C127:C130)</f>
        <v>887</v>
      </c>
      <c r="D131" s="138">
        <f>SUM(D127:D130)</f>
        <v>156</v>
      </c>
      <c r="E131" s="138">
        <f t="shared" si="36"/>
        <v>1081</v>
      </c>
      <c r="F131" s="246"/>
      <c r="G131" s="246"/>
      <c r="H131" s="246"/>
      <c r="I131" s="138">
        <f t="shared" ref="I131:M131" si="37">SUM(I127:I130)</f>
        <v>43992</v>
      </c>
      <c r="J131" s="138">
        <f t="shared" si="37"/>
        <v>0</v>
      </c>
      <c r="K131" s="138">
        <f t="shared" si="37"/>
        <v>2351</v>
      </c>
      <c r="L131" s="138">
        <f t="shared" si="37"/>
        <v>40948</v>
      </c>
      <c r="M131" s="138">
        <f t="shared" si="37"/>
        <v>693</v>
      </c>
      <c r="N131" s="158"/>
      <c r="O131" s="140"/>
      <c r="P131" s="160"/>
      <c r="Q131" s="160"/>
      <c r="R131" s="160"/>
      <c r="S131" s="160"/>
      <c r="T131" s="160"/>
      <c r="U131" s="160"/>
      <c r="V131" s="160"/>
      <c r="W131" s="160"/>
      <c r="X131" s="160"/>
      <c r="Y131" s="160"/>
      <c r="Z131" s="160"/>
      <c r="AA131" s="160"/>
      <c r="AB131" s="160"/>
      <c r="AC131" s="160"/>
      <c r="AE131" s="2"/>
    </row>
    <row r="132" spans="1:31" ht="20.149999999999999" customHeight="1">
      <c r="A132" s="5"/>
      <c r="B132" s="202"/>
      <c r="C132" s="202"/>
      <c r="D132" s="202"/>
      <c r="E132" s="202"/>
      <c r="F132" s="202"/>
      <c r="G132" s="202"/>
      <c r="H132" s="202"/>
      <c r="I132" s="202"/>
      <c r="J132" s="202"/>
      <c r="K132" s="202"/>
      <c r="L132" s="202"/>
      <c r="M132" s="202"/>
      <c r="N132" s="158"/>
      <c r="O132" s="136"/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  <c r="AA132" s="158"/>
      <c r="AB132" s="158"/>
      <c r="AC132" s="158"/>
    </row>
    <row r="133" spans="1:31" ht="20.149999999999999" customHeight="1">
      <c r="A133" s="67" t="s">
        <v>148</v>
      </c>
      <c r="B133" s="143"/>
      <c r="C133" s="144"/>
      <c r="D133" s="144"/>
      <c r="E133" s="145"/>
      <c r="F133" s="143"/>
      <c r="G133" s="144"/>
      <c r="H133" s="145"/>
      <c r="I133" s="154"/>
      <c r="J133" s="143"/>
      <c r="K133" s="144"/>
      <c r="L133" s="144"/>
      <c r="M133" s="145"/>
      <c r="N133" s="158"/>
      <c r="O133" s="136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  <c r="AC133" s="158"/>
    </row>
    <row r="134" spans="1:31" ht="20.149999999999999" customHeight="1">
      <c r="A134" s="8" t="s">
        <v>18</v>
      </c>
      <c r="B134" s="157">
        <v>1</v>
      </c>
      <c r="C134" s="157">
        <v>51</v>
      </c>
      <c r="D134" s="157">
        <v>23</v>
      </c>
      <c r="E134" s="157">
        <v>75</v>
      </c>
      <c r="F134" s="157">
        <v>4900</v>
      </c>
      <c r="G134" s="157">
        <v>20452</v>
      </c>
      <c r="H134" s="157">
        <v>46233</v>
      </c>
      <c r="I134" s="157">
        <v>2111</v>
      </c>
      <c r="J134" s="157">
        <v>0</v>
      </c>
      <c r="K134" s="157">
        <v>6</v>
      </c>
      <c r="L134" s="157">
        <v>2105</v>
      </c>
      <c r="M134" s="157">
        <v>0</v>
      </c>
      <c r="N134" s="158"/>
      <c r="O134" s="136"/>
      <c r="P134" s="158"/>
      <c r="Q134" s="158"/>
      <c r="R134" s="158"/>
      <c r="S134" s="158"/>
      <c r="T134" s="158"/>
      <c r="U134" s="158"/>
      <c r="V134" s="158"/>
      <c r="W134" s="158"/>
      <c r="X134" s="158"/>
      <c r="Y134" s="158"/>
      <c r="Z134" s="158"/>
      <c r="AA134" s="158"/>
      <c r="AB134" s="158"/>
      <c r="AC134" s="158"/>
    </row>
    <row r="135" spans="1:31" ht="20.149999999999999" customHeight="1">
      <c r="A135" s="8" t="s">
        <v>19</v>
      </c>
      <c r="B135" s="157">
        <v>0</v>
      </c>
      <c r="C135" s="157">
        <v>47</v>
      </c>
      <c r="D135" s="157">
        <v>1</v>
      </c>
      <c r="E135" s="157">
        <v>48</v>
      </c>
      <c r="F135" s="157">
        <v>0</v>
      </c>
      <c r="G135" s="157">
        <v>21591</v>
      </c>
      <c r="H135" s="157">
        <v>29000</v>
      </c>
      <c r="I135" s="157">
        <v>1044</v>
      </c>
      <c r="J135" s="157">
        <v>0</v>
      </c>
      <c r="K135" s="157">
        <v>21</v>
      </c>
      <c r="L135" s="157">
        <v>1023</v>
      </c>
      <c r="M135" s="157">
        <v>0</v>
      </c>
      <c r="N135" s="158"/>
      <c r="O135" s="136"/>
      <c r="P135" s="158"/>
      <c r="Q135" s="158"/>
      <c r="R135" s="158"/>
      <c r="S135" s="158"/>
      <c r="T135" s="158"/>
      <c r="U135" s="158"/>
      <c r="V135" s="158"/>
      <c r="W135" s="158"/>
      <c r="X135" s="158"/>
      <c r="Y135" s="158"/>
      <c r="Z135" s="158"/>
      <c r="AA135" s="158"/>
      <c r="AB135" s="158"/>
      <c r="AC135" s="158"/>
    </row>
    <row r="136" spans="1:31" ht="20.149999999999999" customHeight="1">
      <c r="A136" s="8" t="s">
        <v>20</v>
      </c>
      <c r="B136" s="157">
        <v>0</v>
      </c>
      <c r="C136" s="157">
        <v>26</v>
      </c>
      <c r="D136" s="157">
        <v>0</v>
      </c>
      <c r="E136" s="157">
        <v>26</v>
      </c>
      <c r="F136" s="157">
        <v>0</v>
      </c>
      <c r="G136" s="157">
        <v>17521</v>
      </c>
      <c r="H136" s="157">
        <v>0</v>
      </c>
      <c r="I136" s="157">
        <v>456</v>
      </c>
      <c r="J136" s="157">
        <v>0</v>
      </c>
      <c r="K136" s="157">
        <v>306</v>
      </c>
      <c r="L136" s="157">
        <v>150</v>
      </c>
      <c r="M136" s="157">
        <v>0</v>
      </c>
      <c r="N136" s="158"/>
      <c r="O136" s="136"/>
      <c r="P136" s="158"/>
      <c r="Q136" s="158"/>
      <c r="R136" s="158"/>
      <c r="S136" s="158"/>
      <c r="T136" s="158"/>
      <c r="U136" s="158"/>
      <c r="V136" s="158"/>
      <c r="W136" s="158"/>
      <c r="X136" s="158"/>
      <c r="Y136" s="158"/>
      <c r="Z136" s="158"/>
      <c r="AA136" s="158"/>
      <c r="AB136" s="158"/>
      <c r="AC136" s="158"/>
    </row>
    <row r="137" spans="1:31" ht="20.149999999999999" customHeight="1">
      <c r="A137" s="8" t="s">
        <v>21</v>
      </c>
      <c r="B137" s="157">
        <v>1</v>
      </c>
      <c r="C137" s="157">
        <v>81</v>
      </c>
      <c r="D137" s="157">
        <v>13</v>
      </c>
      <c r="E137" s="157">
        <v>95</v>
      </c>
      <c r="F137" s="157">
        <v>5000</v>
      </c>
      <c r="G137" s="157">
        <v>19894</v>
      </c>
      <c r="H137" s="157">
        <v>41323</v>
      </c>
      <c r="I137" s="157">
        <v>2154</v>
      </c>
      <c r="J137" s="157">
        <v>0</v>
      </c>
      <c r="K137" s="157">
        <v>20</v>
      </c>
      <c r="L137" s="157">
        <v>2134</v>
      </c>
      <c r="M137" s="157">
        <v>0</v>
      </c>
      <c r="N137" s="158"/>
      <c r="O137" s="136"/>
      <c r="P137" s="158"/>
      <c r="Q137" s="158"/>
      <c r="R137" s="158"/>
      <c r="S137" s="158"/>
      <c r="T137" s="158"/>
      <c r="U137" s="158"/>
      <c r="V137" s="158"/>
      <c r="W137" s="158"/>
      <c r="X137" s="158"/>
      <c r="Y137" s="158"/>
      <c r="Z137" s="158"/>
      <c r="AA137" s="158"/>
      <c r="AB137" s="158"/>
      <c r="AC137" s="158"/>
    </row>
    <row r="138" spans="1:31" s="10" customFormat="1" ht="20.149999999999999" customHeight="1">
      <c r="A138" s="54" t="s">
        <v>22</v>
      </c>
      <c r="B138" s="138">
        <f>SUM(B134:B137)</f>
        <v>2</v>
      </c>
      <c r="C138" s="138">
        <f t="shared" ref="C138:E138" si="38">SUM(C134:C137)</f>
        <v>205</v>
      </c>
      <c r="D138" s="138">
        <f>SUM(D134:D137)</f>
        <v>37</v>
      </c>
      <c r="E138" s="138">
        <f t="shared" si="38"/>
        <v>244</v>
      </c>
      <c r="F138" s="246"/>
      <c r="G138" s="246"/>
      <c r="H138" s="246"/>
      <c r="I138" s="138">
        <f t="shared" ref="I138:M138" si="39">SUM(I134:I137)</f>
        <v>5765</v>
      </c>
      <c r="J138" s="138">
        <f t="shared" si="39"/>
        <v>0</v>
      </c>
      <c r="K138" s="138">
        <f t="shared" si="39"/>
        <v>353</v>
      </c>
      <c r="L138" s="138">
        <f t="shared" si="39"/>
        <v>5412</v>
      </c>
      <c r="M138" s="138">
        <f t="shared" si="39"/>
        <v>0</v>
      </c>
      <c r="N138" s="158"/>
      <c r="O138" s="140"/>
      <c r="P138" s="160"/>
      <c r="Q138" s="160"/>
      <c r="R138" s="160"/>
      <c r="S138" s="160"/>
      <c r="T138" s="160"/>
      <c r="U138" s="160"/>
      <c r="V138" s="160"/>
      <c r="W138" s="160"/>
      <c r="X138" s="160"/>
      <c r="Y138" s="160"/>
      <c r="Z138" s="160"/>
      <c r="AA138" s="160"/>
      <c r="AB138" s="160"/>
      <c r="AC138" s="160"/>
      <c r="AE138" s="2"/>
    </row>
    <row r="139" spans="1:31" ht="20.149999999999999" customHeight="1">
      <c r="A139" s="5"/>
      <c r="B139" s="202"/>
      <c r="C139" s="202"/>
      <c r="D139" s="202"/>
      <c r="E139" s="202"/>
      <c r="F139" s="202"/>
      <c r="G139" s="202"/>
      <c r="H139" s="202"/>
      <c r="I139" s="202"/>
      <c r="J139" s="202"/>
      <c r="K139" s="202"/>
      <c r="L139" s="202"/>
      <c r="M139" s="202"/>
      <c r="N139" s="158"/>
      <c r="O139" s="136"/>
      <c r="P139" s="158"/>
      <c r="Q139" s="158"/>
      <c r="R139" s="158"/>
      <c r="S139" s="158"/>
      <c r="T139" s="158"/>
      <c r="U139" s="158"/>
      <c r="V139" s="158"/>
      <c r="W139" s="158"/>
      <c r="X139" s="158"/>
      <c r="Y139" s="158"/>
      <c r="Z139" s="158"/>
      <c r="AA139" s="158"/>
      <c r="AB139" s="158"/>
      <c r="AC139" s="158"/>
    </row>
    <row r="140" spans="1:31" ht="20.149999999999999" customHeight="1">
      <c r="A140" s="67" t="s">
        <v>149</v>
      </c>
      <c r="B140" s="143"/>
      <c r="C140" s="144"/>
      <c r="D140" s="144"/>
      <c r="E140" s="145"/>
      <c r="F140" s="143"/>
      <c r="G140" s="144"/>
      <c r="H140" s="145"/>
      <c r="I140" s="154"/>
      <c r="J140" s="143"/>
      <c r="K140" s="144"/>
      <c r="L140" s="144"/>
      <c r="M140" s="145"/>
      <c r="N140" s="158"/>
      <c r="O140" s="136"/>
      <c r="P140" s="158"/>
      <c r="Q140" s="158"/>
      <c r="R140" s="158"/>
      <c r="S140" s="158"/>
      <c r="T140" s="158"/>
      <c r="U140" s="158"/>
      <c r="V140" s="158"/>
      <c r="W140" s="158"/>
      <c r="X140" s="158"/>
      <c r="Y140" s="158"/>
      <c r="Z140" s="158"/>
      <c r="AA140" s="158"/>
      <c r="AB140" s="158"/>
      <c r="AC140" s="158"/>
    </row>
    <row r="141" spans="1:31" ht="20.149999999999999" customHeight="1">
      <c r="A141" s="8" t="s">
        <v>18</v>
      </c>
      <c r="B141" s="157">
        <v>0</v>
      </c>
      <c r="C141" s="157">
        <v>0</v>
      </c>
      <c r="D141" s="157">
        <v>0</v>
      </c>
      <c r="E141" s="157">
        <v>0</v>
      </c>
      <c r="F141" s="157">
        <v>0</v>
      </c>
      <c r="G141" s="157">
        <v>0</v>
      </c>
      <c r="H141" s="157">
        <v>0</v>
      </c>
      <c r="I141" s="157">
        <v>0</v>
      </c>
      <c r="J141" s="157">
        <v>0</v>
      </c>
      <c r="K141" s="157">
        <v>0</v>
      </c>
      <c r="L141" s="157">
        <v>0</v>
      </c>
      <c r="M141" s="157">
        <v>0</v>
      </c>
      <c r="N141" s="158"/>
      <c r="O141" s="136"/>
      <c r="P141" s="158"/>
      <c r="Q141" s="158"/>
      <c r="R141" s="158"/>
      <c r="S141" s="158"/>
      <c r="T141" s="158"/>
      <c r="U141" s="158"/>
      <c r="V141" s="158"/>
      <c r="W141" s="158"/>
      <c r="X141" s="158"/>
      <c r="Y141" s="158"/>
      <c r="Z141" s="158"/>
      <c r="AA141" s="158"/>
      <c r="AB141" s="158"/>
      <c r="AC141" s="158"/>
    </row>
    <row r="142" spans="1:31" ht="20.149999999999999" customHeight="1">
      <c r="A142" s="8" t="s">
        <v>19</v>
      </c>
      <c r="B142" s="157">
        <v>0</v>
      </c>
      <c r="C142" s="157">
        <v>6</v>
      </c>
      <c r="D142" s="157">
        <v>0</v>
      </c>
      <c r="E142" s="157">
        <v>6</v>
      </c>
      <c r="F142" s="157">
        <v>0</v>
      </c>
      <c r="G142" s="157">
        <v>16400</v>
      </c>
      <c r="H142" s="157">
        <v>0</v>
      </c>
      <c r="I142" s="157">
        <v>98</v>
      </c>
      <c r="J142" s="157">
        <v>0</v>
      </c>
      <c r="K142" s="157">
        <v>0</v>
      </c>
      <c r="L142" s="157">
        <v>98</v>
      </c>
      <c r="M142" s="157">
        <v>0</v>
      </c>
      <c r="N142" s="158"/>
      <c r="O142" s="136"/>
      <c r="P142" s="158"/>
      <c r="Q142" s="158"/>
      <c r="R142" s="158"/>
      <c r="S142" s="158"/>
      <c r="T142" s="158"/>
      <c r="U142" s="158"/>
      <c r="V142" s="158"/>
      <c r="W142" s="158"/>
      <c r="X142" s="158"/>
      <c r="Y142" s="158"/>
      <c r="Z142" s="158"/>
      <c r="AA142" s="158"/>
      <c r="AB142" s="158"/>
      <c r="AC142" s="158"/>
    </row>
    <row r="143" spans="1:31" ht="20.149999999999999" customHeight="1">
      <c r="A143" s="8" t="s">
        <v>20</v>
      </c>
      <c r="B143" s="157">
        <v>0</v>
      </c>
      <c r="C143" s="157">
        <v>0</v>
      </c>
      <c r="D143" s="157">
        <v>0</v>
      </c>
      <c r="E143" s="157">
        <v>0</v>
      </c>
      <c r="F143" s="157">
        <v>0</v>
      </c>
      <c r="G143" s="157">
        <v>0</v>
      </c>
      <c r="H143" s="157">
        <v>0</v>
      </c>
      <c r="I143" s="157">
        <v>0</v>
      </c>
      <c r="J143" s="157">
        <v>0</v>
      </c>
      <c r="K143" s="157">
        <v>0</v>
      </c>
      <c r="L143" s="157">
        <v>0</v>
      </c>
      <c r="M143" s="157">
        <v>0</v>
      </c>
      <c r="N143" s="158"/>
      <c r="O143" s="136"/>
      <c r="P143" s="158"/>
      <c r="Q143" s="158"/>
      <c r="R143" s="158"/>
      <c r="S143" s="158"/>
      <c r="T143" s="158"/>
      <c r="U143" s="158"/>
      <c r="V143" s="158"/>
      <c r="W143" s="158"/>
      <c r="X143" s="158"/>
      <c r="Y143" s="158"/>
      <c r="Z143" s="158"/>
      <c r="AA143" s="158"/>
      <c r="AB143" s="158"/>
      <c r="AC143" s="158"/>
    </row>
    <row r="144" spans="1:31" ht="20.149999999999999" customHeight="1">
      <c r="A144" s="8" t="s">
        <v>21</v>
      </c>
      <c r="B144" s="157">
        <v>0</v>
      </c>
      <c r="C144" s="157">
        <v>4</v>
      </c>
      <c r="D144" s="157">
        <v>0</v>
      </c>
      <c r="E144" s="157">
        <v>4</v>
      </c>
      <c r="F144" s="157">
        <v>0</v>
      </c>
      <c r="G144" s="157">
        <v>15000</v>
      </c>
      <c r="H144" s="157">
        <v>0</v>
      </c>
      <c r="I144" s="157">
        <v>60</v>
      </c>
      <c r="J144" s="157">
        <v>0</v>
      </c>
      <c r="K144" s="157">
        <v>1</v>
      </c>
      <c r="L144" s="157">
        <v>59</v>
      </c>
      <c r="M144" s="157">
        <v>0</v>
      </c>
      <c r="N144" s="158"/>
      <c r="O144" s="136"/>
      <c r="P144" s="158"/>
      <c r="Q144" s="158"/>
      <c r="R144" s="158"/>
      <c r="S144" s="158"/>
      <c r="T144" s="158"/>
      <c r="U144" s="158"/>
      <c r="V144" s="158"/>
      <c r="W144" s="158"/>
      <c r="X144" s="158"/>
      <c r="Y144" s="158"/>
      <c r="Z144" s="158"/>
      <c r="AA144" s="158"/>
      <c r="AB144" s="158"/>
      <c r="AC144" s="158"/>
    </row>
    <row r="145" spans="1:31" s="10" customFormat="1" ht="20.149999999999999" customHeight="1">
      <c r="A145" s="54" t="s">
        <v>22</v>
      </c>
      <c r="B145" s="138">
        <f>SUM(B141:B144)</f>
        <v>0</v>
      </c>
      <c r="C145" s="138">
        <f t="shared" ref="C145:E145" si="40">SUM(C141:C144)</f>
        <v>10</v>
      </c>
      <c r="D145" s="138">
        <f>SUM(D141:D144)</f>
        <v>0</v>
      </c>
      <c r="E145" s="138">
        <f t="shared" si="40"/>
        <v>10</v>
      </c>
      <c r="F145" s="246"/>
      <c r="G145" s="246"/>
      <c r="H145" s="246"/>
      <c r="I145" s="138">
        <f t="shared" ref="I145:M145" si="41">SUM(I141:I144)</f>
        <v>158</v>
      </c>
      <c r="J145" s="138">
        <f t="shared" si="41"/>
        <v>0</v>
      </c>
      <c r="K145" s="138">
        <f t="shared" si="41"/>
        <v>1</v>
      </c>
      <c r="L145" s="138">
        <f t="shared" si="41"/>
        <v>157</v>
      </c>
      <c r="M145" s="138">
        <f t="shared" si="41"/>
        <v>0</v>
      </c>
      <c r="N145" s="158"/>
      <c r="O145" s="140"/>
      <c r="P145" s="160"/>
      <c r="Q145" s="160"/>
      <c r="R145" s="160"/>
      <c r="S145" s="160"/>
      <c r="T145" s="160"/>
      <c r="U145" s="160"/>
      <c r="V145" s="160"/>
      <c r="W145" s="160"/>
      <c r="X145" s="160"/>
      <c r="Y145" s="160"/>
      <c r="Z145" s="160"/>
      <c r="AA145" s="160"/>
      <c r="AB145" s="160"/>
      <c r="AC145" s="160"/>
      <c r="AE145" s="2"/>
    </row>
    <row r="146" spans="1:31" ht="20.149999999999999" customHeight="1">
      <c r="A146" s="5"/>
      <c r="B146" s="202"/>
      <c r="C146" s="202"/>
      <c r="D146" s="202"/>
      <c r="E146" s="202"/>
      <c r="F146" s="202"/>
      <c r="G146" s="202"/>
      <c r="H146" s="202"/>
      <c r="I146" s="202"/>
      <c r="J146" s="202"/>
      <c r="K146" s="202"/>
      <c r="L146" s="202"/>
      <c r="M146" s="202"/>
      <c r="N146" s="158"/>
      <c r="O146" s="136"/>
      <c r="P146" s="158"/>
      <c r="Q146" s="158"/>
      <c r="R146" s="158"/>
      <c r="S146" s="158"/>
      <c r="T146" s="158"/>
      <c r="U146" s="158"/>
      <c r="V146" s="158"/>
      <c r="W146" s="158"/>
      <c r="X146" s="158"/>
      <c r="Y146" s="158"/>
      <c r="Z146" s="158"/>
      <c r="AA146" s="158"/>
      <c r="AB146" s="158"/>
      <c r="AC146" s="158"/>
    </row>
    <row r="147" spans="1:31" ht="20.149999999999999" customHeight="1">
      <c r="A147" s="67" t="s">
        <v>150</v>
      </c>
      <c r="B147" s="143"/>
      <c r="C147" s="144"/>
      <c r="D147" s="144"/>
      <c r="E147" s="145"/>
      <c r="F147" s="143"/>
      <c r="G147" s="144"/>
      <c r="H147" s="145"/>
      <c r="I147" s="154"/>
      <c r="J147" s="143"/>
      <c r="K147" s="144"/>
      <c r="L147" s="144"/>
      <c r="M147" s="145"/>
      <c r="N147" s="158"/>
      <c r="O147" s="136"/>
      <c r="P147" s="158"/>
      <c r="Q147" s="158"/>
      <c r="R147" s="158"/>
      <c r="S147" s="158"/>
      <c r="T147" s="158"/>
      <c r="U147" s="158"/>
      <c r="V147" s="158"/>
      <c r="W147" s="158"/>
      <c r="X147" s="158"/>
      <c r="Y147" s="158"/>
      <c r="Z147" s="158"/>
      <c r="AA147" s="158"/>
      <c r="AB147" s="158"/>
      <c r="AC147" s="158"/>
    </row>
    <row r="148" spans="1:31" ht="20.149999999999999" customHeight="1">
      <c r="A148" s="8" t="s">
        <v>18</v>
      </c>
      <c r="B148" s="157">
        <v>0</v>
      </c>
      <c r="C148" s="157">
        <v>15</v>
      </c>
      <c r="D148" s="157">
        <v>49</v>
      </c>
      <c r="E148" s="157">
        <v>64</v>
      </c>
      <c r="F148" s="157">
        <v>0</v>
      </c>
      <c r="G148" s="157">
        <v>26895</v>
      </c>
      <c r="H148" s="157">
        <v>34655</v>
      </c>
      <c r="I148" s="157">
        <v>2102</v>
      </c>
      <c r="J148" s="157">
        <v>0</v>
      </c>
      <c r="K148" s="157">
        <v>14</v>
      </c>
      <c r="L148" s="157">
        <v>2088</v>
      </c>
      <c r="M148" s="157">
        <v>0</v>
      </c>
      <c r="N148" s="158"/>
      <c r="O148" s="136"/>
      <c r="P148" s="158"/>
      <c r="Q148" s="158"/>
      <c r="R148" s="158"/>
      <c r="S148" s="158"/>
      <c r="T148" s="158"/>
      <c r="U148" s="158"/>
      <c r="V148" s="158"/>
      <c r="W148" s="158"/>
      <c r="X148" s="158"/>
      <c r="Y148" s="158"/>
      <c r="Z148" s="158"/>
      <c r="AA148" s="158"/>
      <c r="AB148" s="158"/>
      <c r="AC148" s="158"/>
    </row>
    <row r="149" spans="1:31" ht="20.149999999999999" customHeight="1">
      <c r="A149" s="8" t="s">
        <v>19</v>
      </c>
      <c r="B149" s="157">
        <v>0</v>
      </c>
      <c r="C149" s="157">
        <v>4</v>
      </c>
      <c r="D149" s="157">
        <v>20</v>
      </c>
      <c r="E149" s="157">
        <v>24</v>
      </c>
      <c r="F149" s="157">
        <v>0</v>
      </c>
      <c r="G149" s="157">
        <v>22750</v>
      </c>
      <c r="H149" s="157">
        <v>35100</v>
      </c>
      <c r="I149" s="157">
        <v>793</v>
      </c>
      <c r="J149" s="157">
        <v>0</v>
      </c>
      <c r="K149" s="157">
        <v>4</v>
      </c>
      <c r="L149" s="157">
        <v>789</v>
      </c>
      <c r="M149" s="157">
        <v>0</v>
      </c>
      <c r="N149" s="158"/>
      <c r="O149" s="136"/>
      <c r="P149" s="158"/>
      <c r="Q149" s="158"/>
      <c r="R149" s="158"/>
      <c r="S149" s="158"/>
      <c r="T149" s="158"/>
      <c r="U149" s="158"/>
      <c r="V149" s="158"/>
      <c r="W149" s="158"/>
      <c r="X149" s="158"/>
      <c r="Y149" s="158"/>
      <c r="Z149" s="158"/>
      <c r="AA149" s="158"/>
      <c r="AB149" s="158"/>
      <c r="AC149" s="158"/>
    </row>
    <row r="150" spans="1:31" ht="20.149999999999999" customHeight="1">
      <c r="A150" s="8" t="s">
        <v>20</v>
      </c>
      <c r="B150" s="157">
        <v>0</v>
      </c>
      <c r="C150" s="157">
        <v>1</v>
      </c>
      <c r="D150" s="157">
        <v>1</v>
      </c>
      <c r="E150" s="157">
        <v>2</v>
      </c>
      <c r="F150" s="157">
        <v>0</v>
      </c>
      <c r="G150" s="157">
        <v>9690</v>
      </c>
      <c r="H150" s="157">
        <v>21300</v>
      </c>
      <c r="I150" s="157">
        <v>31</v>
      </c>
      <c r="J150" s="157">
        <v>0</v>
      </c>
      <c r="K150" s="157">
        <v>21</v>
      </c>
      <c r="L150" s="157">
        <v>10</v>
      </c>
      <c r="M150" s="157">
        <v>0</v>
      </c>
      <c r="N150" s="158"/>
      <c r="O150" s="136"/>
      <c r="P150" s="158"/>
      <c r="Q150" s="158"/>
      <c r="R150" s="158"/>
      <c r="S150" s="158"/>
      <c r="T150" s="158"/>
      <c r="U150" s="158"/>
      <c r="V150" s="158"/>
      <c r="W150" s="158"/>
      <c r="X150" s="158"/>
      <c r="Y150" s="158"/>
      <c r="Z150" s="158"/>
      <c r="AA150" s="158"/>
      <c r="AB150" s="158"/>
      <c r="AC150" s="158"/>
    </row>
    <row r="151" spans="1:31" ht="20.149999999999999" customHeight="1">
      <c r="A151" s="8" t="s">
        <v>21</v>
      </c>
      <c r="B151" s="157">
        <v>0</v>
      </c>
      <c r="C151" s="157">
        <v>0</v>
      </c>
      <c r="D151" s="157">
        <v>1</v>
      </c>
      <c r="E151" s="157">
        <v>1</v>
      </c>
      <c r="F151" s="157">
        <v>0</v>
      </c>
      <c r="G151" s="157">
        <v>0</v>
      </c>
      <c r="H151" s="157">
        <v>14000</v>
      </c>
      <c r="I151" s="157">
        <v>14</v>
      </c>
      <c r="J151" s="157">
        <v>0</v>
      </c>
      <c r="K151" s="157">
        <v>0</v>
      </c>
      <c r="L151" s="157">
        <v>14</v>
      </c>
      <c r="M151" s="157">
        <v>0</v>
      </c>
      <c r="N151" s="158"/>
      <c r="O151" s="136"/>
      <c r="P151" s="158"/>
      <c r="Q151" s="158"/>
      <c r="R151" s="158"/>
      <c r="S151" s="158"/>
      <c r="T151" s="158"/>
      <c r="U151" s="158"/>
      <c r="V151" s="158"/>
      <c r="W151" s="158"/>
      <c r="X151" s="158"/>
      <c r="Y151" s="158"/>
      <c r="Z151" s="158"/>
      <c r="AA151" s="158"/>
      <c r="AB151" s="158"/>
      <c r="AC151" s="158"/>
    </row>
    <row r="152" spans="1:31" s="10" customFormat="1" ht="20.149999999999999" customHeight="1">
      <c r="A152" s="54" t="s">
        <v>22</v>
      </c>
      <c r="B152" s="138">
        <f>SUM(B148:B151)</f>
        <v>0</v>
      </c>
      <c r="C152" s="138">
        <f t="shared" ref="C152:E152" si="42">SUM(C148:C151)</f>
        <v>20</v>
      </c>
      <c r="D152" s="138">
        <f>SUM(D148:D151)</f>
        <v>71</v>
      </c>
      <c r="E152" s="138">
        <f t="shared" si="42"/>
        <v>91</v>
      </c>
      <c r="F152" s="246"/>
      <c r="G152" s="246"/>
      <c r="H152" s="246"/>
      <c r="I152" s="138">
        <f t="shared" ref="I152:M152" si="43">SUM(I148:I151)</f>
        <v>2940</v>
      </c>
      <c r="J152" s="138">
        <f t="shared" si="43"/>
        <v>0</v>
      </c>
      <c r="K152" s="138">
        <f t="shared" si="43"/>
        <v>39</v>
      </c>
      <c r="L152" s="138">
        <f t="shared" si="43"/>
        <v>2901</v>
      </c>
      <c r="M152" s="138">
        <f t="shared" si="43"/>
        <v>0</v>
      </c>
      <c r="N152" s="158"/>
      <c r="O152" s="140"/>
      <c r="P152" s="160"/>
      <c r="Q152" s="160"/>
      <c r="R152" s="160"/>
      <c r="S152" s="160"/>
      <c r="T152" s="160"/>
      <c r="U152" s="160"/>
      <c r="V152" s="160"/>
      <c r="W152" s="160"/>
      <c r="X152" s="160"/>
      <c r="Y152" s="160"/>
      <c r="Z152" s="160"/>
      <c r="AA152" s="160"/>
      <c r="AB152" s="160"/>
      <c r="AC152" s="160"/>
      <c r="AE152" s="2"/>
    </row>
    <row r="153" spans="1:31" ht="20.149999999999999" customHeight="1">
      <c r="A153" s="5"/>
      <c r="B153" s="202"/>
      <c r="C153" s="202"/>
      <c r="D153" s="202"/>
      <c r="E153" s="202"/>
      <c r="F153" s="202"/>
      <c r="G153" s="202"/>
      <c r="H153" s="202"/>
      <c r="I153" s="202"/>
      <c r="J153" s="202"/>
      <c r="K153" s="202"/>
      <c r="L153" s="202"/>
      <c r="M153" s="202"/>
      <c r="N153" s="158"/>
      <c r="O153" s="136"/>
      <c r="P153" s="158"/>
      <c r="Q153" s="158"/>
      <c r="R153" s="158"/>
      <c r="S153" s="158"/>
      <c r="T153" s="158"/>
      <c r="U153" s="158"/>
      <c r="V153" s="158"/>
      <c r="W153" s="158"/>
      <c r="X153" s="158"/>
      <c r="Y153" s="158"/>
      <c r="Z153" s="158"/>
      <c r="AA153" s="158"/>
      <c r="AB153" s="158"/>
      <c r="AC153" s="158"/>
    </row>
    <row r="154" spans="1:31" ht="20.149999999999999" customHeight="1">
      <c r="A154" s="67" t="s">
        <v>151</v>
      </c>
      <c r="B154" s="143"/>
      <c r="C154" s="144"/>
      <c r="D154" s="144"/>
      <c r="E154" s="145"/>
      <c r="F154" s="143"/>
      <c r="G154" s="144"/>
      <c r="H154" s="145"/>
      <c r="I154" s="154"/>
      <c r="J154" s="143"/>
      <c r="K154" s="144"/>
      <c r="L154" s="144"/>
      <c r="M154" s="145"/>
      <c r="N154" s="158"/>
      <c r="O154" s="136"/>
      <c r="P154" s="158"/>
      <c r="Q154" s="158"/>
      <c r="R154" s="158"/>
      <c r="S154" s="158"/>
      <c r="T154" s="158"/>
      <c r="U154" s="158"/>
      <c r="V154" s="158"/>
      <c r="W154" s="158"/>
      <c r="X154" s="158"/>
      <c r="Y154" s="158"/>
      <c r="Z154" s="158"/>
      <c r="AA154" s="158"/>
      <c r="AB154" s="158"/>
      <c r="AC154" s="158"/>
    </row>
    <row r="155" spans="1:31" ht="20.149999999999999" customHeight="1">
      <c r="A155" s="8" t="s">
        <v>18</v>
      </c>
      <c r="B155" s="157">
        <v>1</v>
      </c>
      <c r="C155" s="157">
        <v>406</v>
      </c>
      <c r="D155" s="157">
        <v>0</v>
      </c>
      <c r="E155" s="157">
        <v>407</v>
      </c>
      <c r="F155" s="157">
        <v>6300</v>
      </c>
      <c r="G155" s="157">
        <v>13373</v>
      </c>
      <c r="H155" s="157">
        <v>0</v>
      </c>
      <c r="I155" s="157">
        <v>5436</v>
      </c>
      <c r="J155" s="157">
        <v>0</v>
      </c>
      <c r="K155" s="157">
        <v>19</v>
      </c>
      <c r="L155" s="157">
        <v>5417</v>
      </c>
      <c r="M155" s="157">
        <v>0</v>
      </c>
      <c r="N155" s="158"/>
      <c r="O155" s="136"/>
      <c r="P155" s="158"/>
      <c r="Q155" s="158"/>
      <c r="R155" s="158"/>
      <c r="S155" s="158"/>
      <c r="T155" s="158"/>
      <c r="U155" s="158"/>
      <c r="V155" s="158"/>
      <c r="W155" s="158"/>
      <c r="X155" s="158"/>
      <c r="Y155" s="158"/>
      <c r="Z155" s="158"/>
      <c r="AA155" s="158"/>
      <c r="AB155" s="158"/>
      <c r="AC155" s="158"/>
    </row>
    <row r="156" spans="1:31" ht="20.149999999999999" customHeight="1">
      <c r="A156" s="8" t="s">
        <v>19</v>
      </c>
      <c r="B156" s="157">
        <v>0</v>
      </c>
      <c r="C156" s="157">
        <v>15</v>
      </c>
      <c r="D156" s="157">
        <v>0</v>
      </c>
      <c r="E156" s="157">
        <v>15</v>
      </c>
      <c r="F156" s="157">
        <v>0</v>
      </c>
      <c r="G156" s="157">
        <v>10867</v>
      </c>
      <c r="H156" s="157">
        <v>0</v>
      </c>
      <c r="I156" s="157">
        <v>163</v>
      </c>
      <c r="J156" s="157">
        <v>0</v>
      </c>
      <c r="K156" s="157">
        <v>2</v>
      </c>
      <c r="L156" s="157">
        <v>161</v>
      </c>
      <c r="M156" s="157">
        <v>0</v>
      </c>
      <c r="N156" s="158"/>
      <c r="O156" s="136"/>
      <c r="P156" s="158"/>
      <c r="Q156" s="158"/>
      <c r="R156" s="158"/>
      <c r="S156" s="158"/>
      <c r="T156" s="158"/>
      <c r="U156" s="158"/>
      <c r="V156" s="158"/>
      <c r="W156" s="158"/>
      <c r="X156" s="158"/>
      <c r="Y156" s="158"/>
      <c r="Z156" s="158"/>
      <c r="AA156" s="158"/>
      <c r="AB156" s="158"/>
      <c r="AC156" s="158"/>
    </row>
    <row r="157" spans="1:31" ht="20.149999999999999" customHeight="1">
      <c r="A157" s="8" t="s">
        <v>20</v>
      </c>
      <c r="B157" s="157">
        <v>0</v>
      </c>
      <c r="C157" s="157">
        <v>3</v>
      </c>
      <c r="D157" s="157">
        <v>0</v>
      </c>
      <c r="E157" s="157">
        <v>3</v>
      </c>
      <c r="F157" s="157">
        <v>0</v>
      </c>
      <c r="G157" s="157">
        <v>10163</v>
      </c>
      <c r="H157" s="157">
        <v>0</v>
      </c>
      <c r="I157" s="157">
        <v>30</v>
      </c>
      <c r="J157" s="157">
        <v>0</v>
      </c>
      <c r="K157" s="157">
        <v>20</v>
      </c>
      <c r="L157" s="157">
        <v>10</v>
      </c>
      <c r="M157" s="157">
        <v>0</v>
      </c>
      <c r="N157" s="158"/>
      <c r="O157" s="136"/>
      <c r="P157" s="158"/>
      <c r="Q157" s="158"/>
      <c r="R157" s="158"/>
      <c r="S157" s="158"/>
      <c r="T157" s="158"/>
      <c r="U157" s="158"/>
      <c r="V157" s="158"/>
      <c r="W157" s="158"/>
      <c r="X157" s="158"/>
      <c r="Y157" s="158"/>
      <c r="Z157" s="158"/>
      <c r="AA157" s="158"/>
      <c r="AB157" s="158"/>
      <c r="AC157" s="158"/>
    </row>
    <row r="158" spans="1:31" ht="20.149999999999999" customHeight="1">
      <c r="A158" s="8" t="s">
        <v>21</v>
      </c>
      <c r="B158" s="157">
        <v>6</v>
      </c>
      <c r="C158" s="157">
        <v>471</v>
      </c>
      <c r="D158" s="157">
        <v>0</v>
      </c>
      <c r="E158" s="157">
        <v>477</v>
      </c>
      <c r="F158" s="157">
        <v>3000</v>
      </c>
      <c r="G158" s="157">
        <v>14989</v>
      </c>
      <c r="H158" s="157">
        <v>0</v>
      </c>
      <c r="I158" s="157">
        <v>7078</v>
      </c>
      <c r="J158" s="157">
        <v>0</v>
      </c>
      <c r="K158" s="157">
        <v>20</v>
      </c>
      <c r="L158" s="157">
        <v>7058</v>
      </c>
      <c r="M158" s="157">
        <v>0</v>
      </c>
      <c r="N158" s="158"/>
      <c r="O158" s="136"/>
      <c r="P158" s="158"/>
      <c r="Q158" s="158"/>
      <c r="R158" s="158"/>
      <c r="S158" s="158"/>
      <c r="T158" s="158"/>
      <c r="U158" s="158"/>
      <c r="V158" s="158"/>
      <c r="W158" s="158"/>
      <c r="X158" s="158"/>
      <c r="Y158" s="158"/>
      <c r="Z158" s="158"/>
      <c r="AA158" s="158"/>
      <c r="AB158" s="158"/>
      <c r="AC158" s="158"/>
    </row>
    <row r="159" spans="1:31" s="10" customFormat="1" ht="20.149999999999999" customHeight="1">
      <c r="A159" s="54" t="s">
        <v>22</v>
      </c>
      <c r="B159" s="138">
        <f>SUM(B155:B158)</f>
        <v>7</v>
      </c>
      <c r="C159" s="138">
        <f t="shared" ref="C159:E159" si="44">SUM(C155:C158)</f>
        <v>895</v>
      </c>
      <c r="D159" s="138">
        <f>SUM(D155:D158)</f>
        <v>0</v>
      </c>
      <c r="E159" s="138">
        <f t="shared" si="44"/>
        <v>902</v>
      </c>
      <c r="F159" s="246"/>
      <c r="G159" s="246"/>
      <c r="H159" s="246"/>
      <c r="I159" s="138">
        <f t="shared" ref="I159:M159" si="45">SUM(I155:I158)</f>
        <v>12707</v>
      </c>
      <c r="J159" s="138">
        <f t="shared" si="45"/>
        <v>0</v>
      </c>
      <c r="K159" s="138">
        <f t="shared" si="45"/>
        <v>61</v>
      </c>
      <c r="L159" s="138">
        <f t="shared" si="45"/>
        <v>12646</v>
      </c>
      <c r="M159" s="138">
        <f t="shared" si="45"/>
        <v>0</v>
      </c>
      <c r="N159" s="158"/>
      <c r="O159" s="140"/>
      <c r="P159" s="160"/>
      <c r="Q159" s="160"/>
      <c r="R159" s="160"/>
      <c r="S159" s="160"/>
      <c r="T159" s="160"/>
      <c r="U159" s="160"/>
      <c r="V159" s="160"/>
      <c r="W159" s="160"/>
      <c r="X159" s="160"/>
      <c r="Y159" s="160"/>
      <c r="Z159" s="160"/>
      <c r="AA159" s="160"/>
      <c r="AB159" s="160"/>
      <c r="AC159" s="160"/>
      <c r="AE159" s="2"/>
    </row>
    <row r="160" spans="1:31" ht="20.149999999999999" customHeight="1">
      <c r="A160" s="5"/>
      <c r="B160" s="202"/>
      <c r="C160" s="202"/>
      <c r="D160" s="202"/>
      <c r="E160" s="202"/>
      <c r="F160" s="202"/>
      <c r="G160" s="202"/>
      <c r="H160" s="202"/>
      <c r="I160" s="202"/>
      <c r="J160" s="202"/>
      <c r="K160" s="202"/>
      <c r="L160" s="202"/>
      <c r="M160" s="202"/>
      <c r="N160" s="158"/>
      <c r="O160" s="136"/>
      <c r="P160" s="158"/>
      <c r="Q160" s="158"/>
      <c r="R160" s="158"/>
      <c r="S160" s="158"/>
      <c r="T160" s="158"/>
      <c r="U160" s="158"/>
      <c r="V160" s="158"/>
      <c r="W160" s="158"/>
      <c r="X160" s="158"/>
      <c r="Y160" s="158"/>
      <c r="Z160" s="158"/>
      <c r="AA160" s="158"/>
      <c r="AB160" s="158"/>
      <c r="AC160" s="158"/>
    </row>
    <row r="161" spans="1:31" ht="19.5" customHeight="1">
      <c r="A161" s="67" t="s">
        <v>212</v>
      </c>
      <c r="B161" s="143"/>
      <c r="C161" s="144"/>
      <c r="D161" s="144"/>
      <c r="E161" s="145"/>
      <c r="F161" s="143"/>
      <c r="G161" s="144"/>
      <c r="H161" s="145"/>
      <c r="I161" s="154"/>
      <c r="J161" s="143"/>
      <c r="K161" s="144"/>
      <c r="L161" s="144"/>
      <c r="M161" s="145"/>
      <c r="N161" s="158"/>
      <c r="O161" s="136"/>
      <c r="P161" s="158"/>
      <c r="Q161" s="158"/>
      <c r="R161" s="158"/>
      <c r="S161" s="158"/>
      <c r="T161" s="158"/>
      <c r="U161" s="158"/>
      <c r="V161" s="158"/>
      <c r="W161" s="158"/>
      <c r="X161" s="158"/>
      <c r="Y161" s="158"/>
      <c r="Z161" s="158"/>
      <c r="AA161" s="158"/>
      <c r="AB161" s="158"/>
      <c r="AC161" s="158"/>
    </row>
    <row r="162" spans="1:31" ht="19.5" customHeight="1">
      <c r="A162" s="8" t="s">
        <v>18</v>
      </c>
      <c r="B162" s="157">
        <v>0</v>
      </c>
      <c r="C162" s="157">
        <v>63</v>
      </c>
      <c r="D162" s="157">
        <v>0</v>
      </c>
      <c r="E162" s="157">
        <v>63</v>
      </c>
      <c r="F162" s="157">
        <v>0</v>
      </c>
      <c r="G162" s="157">
        <v>18840</v>
      </c>
      <c r="H162" s="157">
        <v>0</v>
      </c>
      <c r="I162" s="157">
        <v>1187</v>
      </c>
      <c r="J162" s="157">
        <v>0</v>
      </c>
      <c r="K162" s="157">
        <v>9</v>
      </c>
      <c r="L162" s="157">
        <v>1178</v>
      </c>
      <c r="M162" s="157">
        <v>0</v>
      </c>
      <c r="N162" s="158"/>
      <c r="O162" s="136"/>
      <c r="P162" s="158"/>
      <c r="Q162" s="158"/>
      <c r="R162" s="158"/>
      <c r="S162" s="158"/>
      <c r="T162" s="158"/>
      <c r="U162" s="158"/>
      <c r="V162" s="158"/>
      <c r="W162" s="158"/>
      <c r="X162" s="158"/>
      <c r="Y162" s="158"/>
      <c r="Z162" s="158"/>
      <c r="AA162" s="158"/>
      <c r="AB162" s="158"/>
      <c r="AC162" s="158"/>
    </row>
    <row r="163" spans="1:31" ht="20.149999999999999" customHeight="1">
      <c r="A163" s="8" t="s">
        <v>19</v>
      </c>
      <c r="B163" s="157">
        <v>0</v>
      </c>
      <c r="C163" s="157">
        <v>28</v>
      </c>
      <c r="D163" s="157">
        <v>0</v>
      </c>
      <c r="E163" s="157">
        <v>28</v>
      </c>
      <c r="F163" s="157">
        <v>0</v>
      </c>
      <c r="G163" s="157">
        <v>23343</v>
      </c>
      <c r="H163" s="157">
        <v>0</v>
      </c>
      <c r="I163" s="157">
        <v>654</v>
      </c>
      <c r="J163" s="157">
        <v>0</v>
      </c>
      <c r="K163" s="157">
        <v>6</v>
      </c>
      <c r="L163" s="157">
        <v>648</v>
      </c>
      <c r="M163" s="157">
        <v>0</v>
      </c>
      <c r="N163" s="158"/>
      <c r="O163" s="212"/>
      <c r="P163" s="158"/>
      <c r="Q163" s="158"/>
      <c r="R163" s="158"/>
      <c r="S163" s="158"/>
      <c r="T163" s="158"/>
      <c r="U163" s="158"/>
      <c r="V163" s="158"/>
      <c r="W163" s="158"/>
      <c r="X163" s="158"/>
      <c r="Y163" s="158"/>
      <c r="Z163" s="158"/>
      <c r="AA163" s="158"/>
      <c r="AB163" s="158"/>
      <c r="AC163" s="158"/>
    </row>
    <row r="164" spans="1:31" ht="20.149999999999999" customHeight="1">
      <c r="A164" s="8" t="s">
        <v>20</v>
      </c>
      <c r="B164" s="157">
        <v>0</v>
      </c>
      <c r="C164" s="157">
        <v>13</v>
      </c>
      <c r="D164" s="157">
        <v>0</v>
      </c>
      <c r="E164" s="157">
        <v>13</v>
      </c>
      <c r="F164" s="157">
        <v>0</v>
      </c>
      <c r="G164" s="157">
        <v>18752</v>
      </c>
      <c r="H164" s="157">
        <v>0</v>
      </c>
      <c r="I164" s="157">
        <v>244</v>
      </c>
      <c r="J164" s="157">
        <v>0</v>
      </c>
      <c r="K164" s="157">
        <v>166</v>
      </c>
      <c r="L164" s="157">
        <v>78</v>
      </c>
      <c r="M164" s="157">
        <v>0</v>
      </c>
      <c r="N164" s="158"/>
      <c r="O164" s="212"/>
      <c r="P164" s="158"/>
      <c r="Q164" s="158"/>
      <c r="R164" s="158"/>
      <c r="S164" s="158"/>
      <c r="T164" s="158"/>
      <c r="U164" s="158"/>
      <c r="V164" s="158"/>
      <c r="W164" s="158"/>
      <c r="X164" s="158"/>
      <c r="Y164" s="158"/>
      <c r="Z164" s="158"/>
      <c r="AA164" s="158"/>
      <c r="AB164" s="158"/>
      <c r="AC164" s="158"/>
    </row>
    <row r="165" spans="1:31" ht="20.149999999999999" customHeight="1">
      <c r="A165" s="8" t="s">
        <v>21</v>
      </c>
      <c r="B165" s="157">
        <v>0</v>
      </c>
      <c r="C165" s="157">
        <v>322</v>
      </c>
      <c r="D165" s="157">
        <v>0</v>
      </c>
      <c r="E165" s="157">
        <v>322</v>
      </c>
      <c r="F165" s="157">
        <v>0</v>
      </c>
      <c r="G165" s="157">
        <v>20000</v>
      </c>
      <c r="H165" s="157">
        <v>0</v>
      </c>
      <c r="I165" s="157">
        <v>6440</v>
      </c>
      <c r="J165" s="157">
        <v>0</v>
      </c>
      <c r="K165" s="157">
        <v>30</v>
      </c>
      <c r="L165" s="157">
        <v>6410</v>
      </c>
      <c r="M165" s="157">
        <v>0</v>
      </c>
      <c r="N165" s="158"/>
      <c r="O165" s="212"/>
      <c r="P165" s="158"/>
      <c r="Q165" s="158"/>
      <c r="R165" s="158"/>
      <c r="S165" s="158"/>
      <c r="T165" s="158"/>
      <c r="U165" s="158"/>
      <c r="V165" s="158"/>
      <c r="W165" s="158"/>
      <c r="X165" s="158"/>
      <c r="Y165" s="158"/>
      <c r="Z165" s="158"/>
      <c r="AA165" s="158"/>
      <c r="AB165" s="158"/>
      <c r="AC165" s="158"/>
    </row>
    <row r="166" spans="1:31" s="10" customFormat="1" ht="20.149999999999999" customHeight="1">
      <c r="A166" s="54" t="s">
        <v>22</v>
      </c>
      <c r="B166" s="138">
        <f>SUM(B162:B165)</f>
        <v>0</v>
      </c>
      <c r="C166" s="138">
        <f t="shared" ref="C166:E166" si="46">SUM(C162:C165)</f>
        <v>426</v>
      </c>
      <c r="D166" s="138">
        <f>SUM(D162:D165)</f>
        <v>0</v>
      </c>
      <c r="E166" s="138">
        <f t="shared" si="46"/>
        <v>426</v>
      </c>
      <c r="F166" s="246"/>
      <c r="G166" s="246"/>
      <c r="H166" s="246"/>
      <c r="I166" s="138">
        <f t="shared" ref="I166:M166" si="47">SUM(I162:I165)</f>
        <v>8525</v>
      </c>
      <c r="J166" s="138">
        <f t="shared" si="47"/>
        <v>0</v>
      </c>
      <c r="K166" s="138">
        <f t="shared" si="47"/>
        <v>211</v>
      </c>
      <c r="L166" s="138">
        <f t="shared" si="47"/>
        <v>8314</v>
      </c>
      <c r="M166" s="138">
        <f t="shared" si="47"/>
        <v>0</v>
      </c>
      <c r="N166" s="158"/>
      <c r="O166" s="213"/>
      <c r="P166" s="160"/>
      <c r="Q166" s="160"/>
      <c r="R166" s="160"/>
      <c r="S166" s="160"/>
      <c r="T166" s="160"/>
      <c r="U166" s="160"/>
      <c r="V166" s="160"/>
      <c r="W166" s="160"/>
      <c r="X166" s="160"/>
      <c r="Y166" s="160"/>
      <c r="Z166" s="160"/>
      <c r="AA166" s="160"/>
      <c r="AB166" s="160"/>
      <c r="AC166" s="160"/>
      <c r="AE166" s="2"/>
    </row>
    <row r="167" spans="1:31" ht="20.149999999999999" customHeight="1">
      <c r="A167" s="5"/>
      <c r="B167" s="202"/>
      <c r="C167" s="202"/>
      <c r="D167" s="202"/>
      <c r="E167" s="202"/>
      <c r="F167" s="202"/>
      <c r="G167" s="202"/>
      <c r="H167" s="202"/>
      <c r="I167" s="202"/>
      <c r="J167" s="202"/>
      <c r="K167" s="202"/>
      <c r="L167" s="202"/>
      <c r="M167" s="202"/>
      <c r="N167" s="158"/>
      <c r="O167" s="212"/>
      <c r="P167" s="158"/>
      <c r="Q167" s="158"/>
      <c r="R167" s="158"/>
      <c r="S167" s="158"/>
      <c r="T167" s="158"/>
      <c r="U167" s="158"/>
      <c r="V167" s="158"/>
      <c r="W167" s="158"/>
      <c r="X167" s="158"/>
      <c r="Y167" s="158"/>
      <c r="Z167" s="158"/>
      <c r="AA167" s="158"/>
      <c r="AB167" s="158"/>
      <c r="AC167" s="158"/>
    </row>
    <row r="168" spans="1:31" ht="19.5" customHeight="1">
      <c r="A168" s="67" t="s">
        <v>257</v>
      </c>
      <c r="B168" s="143"/>
      <c r="C168" s="144"/>
      <c r="D168" s="144"/>
      <c r="E168" s="145"/>
      <c r="F168" s="143"/>
      <c r="G168" s="144"/>
      <c r="H168" s="145"/>
      <c r="I168" s="154"/>
      <c r="J168" s="143"/>
      <c r="K168" s="144"/>
      <c r="L168" s="144"/>
      <c r="M168" s="145"/>
      <c r="N168" s="158"/>
      <c r="O168" s="212"/>
      <c r="P168" s="158"/>
      <c r="Q168" s="158"/>
      <c r="R168" s="158"/>
      <c r="S168" s="158"/>
      <c r="T168" s="158"/>
      <c r="U168" s="158"/>
      <c r="V168" s="158"/>
      <c r="W168" s="158"/>
      <c r="X168" s="158"/>
      <c r="Y168" s="158"/>
      <c r="Z168" s="158"/>
      <c r="AA168" s="158"/>
      <c r="AB168" s="158"/>
      <c r="AC168" s="158"/>
    </row>
    <row r="169" spans="1:31" ht="20.149999999999999" customHeight="1">
      <c r="A169" s="8" t="s">
        <v>18</v>
      </c>
      <c r="B169" s="157">
        <v>0</v>
      </c>
      <c r="C169" s="157">
        <v>58</v>
      </c>
      <c r="D169" s="157">
        <v>0</v>
      </c>
      <c r="E169" s="157">
        <v>58</v>
      </c>
      <c r="F169" s="157">
        <v>0</v>
      </c>
      <c r="G169" s="157">
        <v>17783</v>
      </c>
      <c r="H169" s="157">
        <v>0</v>
      </c>
      <c r="I169" s="157">
        <v>1031</v>
      </c>
      <c r="J169" s="157">
        <v>0</v>
      </c>
      <c r="K169" s="157">
        <v>9</v>
      </c>
      <c r="L169" s="157">
        <v>1022</v>
      </c>
      <c r="M169" s="157">
        <v>0</v>
      </c>
      <c r="N169" s="158"/>
      <c r="O169" s="212"/>
      <c r="P169" s="158"/>
      <c r="Q169" s="158"/>
      <c r="R169" s="158"/>
      <c r="S169" s="158"/>
      <c r="T169" s="158"/>
      <c r="U169" s="158"/>
      <c r="V169" s="158"/>
      <c r="W169" s="158"/>
      <c r="X169" s="158"/>
      <c r="Y169" s="158"/>
      <c r="Z169" s="158"/>
      <c r="AA169" s="158"/>
      <c r="AB169" s="158"/>
      <c r="AC169" s="158"/>
    </row>
    <row r="170" spans="1:31" ht="20.149999999999999" customHeight="1">
      <c r="A170" s="8" t="s">
        <v>19</v>
      </c>
      <c r="B170" s="157">
        <v>0</v>
      </c>
      <c r="C170" s="157">
        <v>10</v>
      </c>
      <c r="D170" s="157">
        <v>0</v>
      </c>
      <c r="E170" s="157">
        <v>10</v>
      </c>
      <c r="F170" s="157">
        <v>0</v>
      </c>
      <c r="G170" s="157">
        <v>23060</v>
      </c>
      <c r="H170" s="157">
        <v>0</v>
      </c>
      <c r="I170" s="157">
        <v>231</v>
      </c>
      <c r="J170" s="157">
        <v>0</v>
      </c>
      <c r="K170" s="157">
        <v>2</v>
      </c>
      <c r="L170" s="157">
        <v>229</v>
      </c>
      <c r="M170" s="157">
        <v>0</v>
      </c>
      <c r="N170" s="158"/>
      <c r="O170" s="212"/>
      <c r="P170" s="158"/>
      <c r="Q170" s="158"/>
      <c r="R170" s="158"/>
      <c r="S170" s="158"/>
      <c r="T170" s="158"/>
      <c r="U170" s="158"/>
      <c r="V170" s="158"/>
      <c r="W170" s="158"/>
      <c r="X170" s="158"/>
      <c r="Y170" s="158"/>
      <c r="Z170" s="158"/>
      <c r="AA170" s="158"/>
      <c r="AB170" s="158"/>
      <c r="AC170" s="158"/>
    </row>
    <row r="171" spans="1:31" ht="20.149999999999999" customHeight="1">
      <c r="A171" s="8" t="s">
        <v>20</v>
      </c>
      <c r="B171" s="157">
        <v>0</v>
      </c>
      <c r="C171" s="157">
        <v>9</v>
      </c>
      <c r="D171" s="157">
        <v>0</v>
      </c>
      <c r="E171" s="157">
        <v>9</v>
      </c>
      <c r="F171" s="157">
        <v>0</v>
      </c>
      <c r="G171" s="157">
        <v>22570</v>
      </c>
      <c r="H171" s="157">
        <v>0</v>
      </c>
      <c r="I171" s="157">
        <v>203</v>
      </c>
      <c r="J171" s="157">
        <v>0</v>
      </c>
      <c r="K171" s="157">
        <v>138</v>
      </c>
      <c r="L171" s="157">
        <v>65</v>
      </c>
      <c r="M171" s="157">
        <v>0</v>
      </c>
      <c r="N171" s="158"/>
      <c r="O171" s="136"/>
      <c r="P171" s="158"/>
      <c r="Q171" s="158"/>
      <c r="R171" s="158"/>
      <c r="S171" s="158"/>
      <c r="T171" s="158"/>
      <c r="U171" s="158"/>
      <c r="V171" s="158"/>
      <c r="W171" s="158"/>
      <c r="X171" s="158"/>
      <c r="Y171" s="158"/>
      <c r="Z171" s="158"/>
      <c r="AA171" s="158"/>
      <c r="AB171" s="158"/>
      <c r="AC171" s="158"/>
    </row>
    <row r="172" spans="1:31" ht="20.149999999999999" customHeight="1">
      <c r="A172" s="8" t="s">
        <v>21</v>
      </c>
      <c r="B172" s="157">
        <v>0</v>
      </c>
      <c r="C172" s="157">
        <v>19</v>
      </c>
      <c r="D172" s="157">
        <v>0</v>
      </c>
      <c r="E172" s="157">
        <v>19</v>
      </c>
      <c r="F172" s="157">
        <v>0</v>
      </c>
      <c r="G172" s="157">
        <v>20000</v>
      </c>
      <c r="H172" s="157">
        <v>0</v>
      </c>
      <c r="I172" s="157">
        <v>380</v>
      </c>
      <c r="J172" s="157">
        <v>0</v>
      </c>
      <c r="K172" s="157">
        <v>2</v>
      </c>
      <c r="L172" s="157">
        <v>378</v>
      </c>
      <c r="M172" s="157">
        <v>0</v>
      </c>
      <c r="N172" s="158"/>
      <c r="O172" s="136"/>
      <c r="P172" s="158"/>
      <c r="Q172" s="158"/>
      <c r="R172" s="158"/>
      <c r="S172" s="158"/>
      <c r="T172" s="158"/>
      <c r="U172" s="158"/>
      <c r="V172" s="158"/>
      <c r="W172" s="158"/>
      <c r="X172" s="158"/>
      <c r="Y172" s="158"/>
      <c r="Z172" s="158"/>
      <c r="AA172" s="158"/>
      <c r="AB172" s="158"/>
      <c r="AC172" s="158"/>
    </row>
    <row r="173" spans="1:31" s="10" customFormat="1" ht="20.149999999999999" customHeight="1">
      <c r="A173" s="54" t="s">
        <v>22</v>
      </c>
      <c r="B173" s="138">
        <f>SUM(B169:B172)</f>
        <v>0</v>
      </c>
      <c r="C173" s="138">
        <f t="shared" ref="C173:E173" si="48">SUM(C169:C172)</f>
        <v>96</v>
      </c>
      <c r="D173" s="138">
        <f>SUM(D169:D172)</f>
        <v>0</v>
      </c>
      <c r="E173" s="138">
        <f t="shared" si="48"/>
        <v>96</v>
      </c>
      <c r="F173" s="246"/>
      <c r="G173" s="246"/>
      <c r="H173" s="246"/>
      <c r="I173" s="138">
        <f t="shared" ref="I173:M173" si="49">SUM(I169:I172)</f>
        <v>1845</v>
      </c>
      <c r="J173" s="138">
        <f t="shared" si="49"/>
        <v>0</v>
      </c>
      <c r="K173" s="138">
        <f t="shared" si="49"/>
        <v>151</v>
      </c>
      <c r="L173" s="138">
        <f t="shared" si="49"/>
        <v>1694</v>
      </c>
      <c r="M173" s="138">
        <f t="shared" si="49"/>
        <v>0</v>
      </c>
      <c r="N173" s="158"/>
      <c r="O173" s="140"/>
      <c r="P173" s="160"/>
      <c r="Q173" s="160"/>
      <c r="R173" s="160"/>
      <c r="S173" s="160"/>
      <c r="T173" s="160"/>
      <c r="U173" s="160"/>
      <c r="V173" s="160"/>
      <c r="W173" s="160"/>
      <c r="X173" s="160"/>
      <c r="Y173" s="160"/>
      <c r="Z173" s="160"/>
      <c r="AA173" s="160"/>
      <c r="AB173" s="160"/>
      <c r="AC173" s="160"/>
      <c r="AE173" s="2"/>
    </row>
    <row r="174" spans="1:31" ht="20.149999999999999" customHeight="1">
      <c r="A174" s="5"/>
      <c r="B174" s="202"/>
      <c r="C174" s="202"/>
      <c r="D174" s="202"/>
      <c r="E174" s="202"/>
      <c r="F174" s="202"/>
      <c r="G174" s="202"/>
      <c r="H174" s="202"/>
      <c r="I174" s="202"/>
      <c r="J174" s="202"/>
      <c r="K174" s="202"/>
      <c r="L174" s="202"/>
      <c r="M174" s="202"/>
      <c r="N174" s="158"/>
      <c r="O174" s="136"/>
      <c r="P174" s="158"/>
      <c r="Q174" s="158"/>
      <c r="R174" s="158"/>
      <c r="S174" s="158"/>
      <c r="T174" s="158"/>
      <c r="U174" s="158"/>
      <c r="V174" s="158"/>
      <c r="W174" s="158"/>
      <c r="X174" s="158"/>
      <c r="Y174" s="158"/>
      <c r="Z174" s="158"/>
      <c r="AA174" s="158"/>
      <c r="AB174" s="158"/>
      <c r="AC174" s="158"/>
    </row>
    <row r="175" spans="1:31" ht="20.149999999999999" customHeight="1">
      <c r="A175" s="67" t="s">
        <v>152</v>
      </c>
      <c r="B175" s="143"/>
      <c r="C175" s="144"/>
      <c r="D175" s="144"/>
      <c r="E175" s="145"/>
      <c r="F175" s="143"/>
      <c r="G175" s="144"/>
      <c r="H175" s="145"/>
      <c r="I175" s="154"/>
      <c r="J175" s="143"/>
      <c r="K175" s="144"/>
      <c r="L175" s="144"/>
      <c r="M175" s="145"/>
      <c r="N175" s="158"/>
      <c r="O175" s="136"/>
      <c r="P175" s="158"/>
      <c r="Q175" s="158"/>
      <c r="R175" s="158"/>
      <c r="S175" s="158"/>
      <c r="T175" s="158"/>
      <c r="U175" s="158"/>
      <c r="V175" s="158"/>
      <c r="W175" s="158"/>
      <c r="X175" s="158"/>
      <c r="Y175" s="158"/>
      <c r="Z175" s="158"/>
      <c r="AA175" s="158"/>
      <c r="AB175" s="158"/>
      <c r="AC175" s="158"/>
    </row>
    <row r="176" spans="1:31" ht="20.149999999999999" customHeight="1">
      <c r="A176" s="8" t="s">
        <v>18</v>
      </c>
      <c r="B176" s="157">
        <v>0</v>
      </c>
      <c r="C176" s="157">
        <v>25</v>
      </c>
      <c r="D176" s="157">
        <v>0</v>
      </c>
      <c r="E176" s="157">
        <v>25</v>
      </c>
      <c r="F176" s="157">
        <v>0</v>
      </c>
      <c r="G176" s="157">
        <v>11916</v>
      </c>
      <c r="H176" s="157">
        <v>0</v>
      </c>
      <c r="I176" s="157">
        <v>298</v>
      </c>
      <c r="J176" s="157">
        <v>0</v>
      </c>
      <c r="K176" s="157">
        <v>2</v>
      </c>
      <c r="L176" s="157">
        <v>296</v>
      </c>
      <c r="M176" s="157">
        <v>0</v>
      </c>
      <c r="N176" s="158"/>
      <c r="O176" s="136"/>
      <c r="P176" s="158"/>
      <c r="Q176" s="158"/>
      <c r="R176" s="158"/>
      <c r="S176" s="158"/>
      <c r="T176" s="158"/>
      <c r="U176" s="158"/>
      <c r="V176" s="158"/>
      <c r="W176" s="158"/>
      <c r="X176" s="158"/>
      <c r="Y176" s="158"/>
      <c r="Z176" s="158"/>
      <c r="AA176" s="158"/>
      <c r="AB176" s="158"/>
      <c r="AC176" s="158"/>
    </row>
    <row r="177" spans="1:31" ht="20.149999999999999" customHeight="1">
      <c r="A177" s="8" t="s">
        <v>19</v>
      </c>
      <c r="B177" s="157">
        <v>0</v>
      </c>
      <c r="C177" s="157">
        <v>9</v>
      </c>
      <c r="D177" s="157">
        <v>0</v>
      </c>
      <c r="E177" s="157">
        <v>9</v>
      </c>
      <c r="F177" s="157">
        <v>0</v>
      </c>
      <c r="G177" s="157">
        <v>16133</v>
      </c>
      <c r="H177" s="157">
        <v>0</v>
      </c>
      <c r="I177" s="157">
        <v>145</v>
      </c>
      <c r="J177" s="157">
        <v>0</v>
      </c>
      <c r="K177" s="157">
        <v>2</v>
      </c>
      <c r="L177" s="157">
        <v>143</v>
      </c>
      <c r="M177" s="157">
        <v>0</v>
      </c>
      <c r="N177" s="158"/>
      <c r="O177" s="136"/>
      <c r="P177" s="158"/>
      <c r="Q177" s="158"/>
      <c r="R177" s="158"/>
      <c r="S177" s="158"/>
      <c r="T177" s="158"/>
      <c r="U177" s="158"/>
      <c r="V177" s="158"/>
      <c r="W177" s="158"/>
      <c r="X177" s="158"/>
      <c r="Y177" s="158"/>
      <c r="Z177" s="158"/>
      <c r="AA177" s="158"/>
      <c r="AB177" s="158"/>
      <c r="AC177" s="158"/>
    </row>
    <row r="178" spans="1:31" ht="20.149999999999999" customHeight="1">
      <c r="A178" s="8" t="s">
        <v>20</v>
      </c>
      <c r="B178" s="157">
        <v>0</v>
      </c>
      <c r="C178" s="157">
        <v>4</v>
      </c>
      <c r="D178" s="157">
        <v>0</v>
      </c>
      <c r="E178" s="157">
        <v>4</v>
      </c>
      <c r="F178" s="157">
        <v>0</v>
      </c>
      <c r="G178" s="157">
        <v>7218</v>
      </c>
      <c r="H178" s="157">
        <v>0</v>
      </c>
      <c r="I178" s="157">
        <v>29</v>
      </c>
      <c r="J178" s="157">
        <v>0</v>
      </c>
      <c r="K178" s="157">
        <v>17</v>
      </c>
      <c r="L178" s="157">
        <v>12</v>
      </c>
      <c r="M178" s="157">
        <v>0</v>
      </c>
      <c r="N178" s="158"/>
      <c r="O178" s="136"/>
      <c r="P178" s="158"/>
      <c r="Q178" s="158"/>
      <c r="R178" s="158"/>
      <c r="S178" s="158"/>
      <c r="T178" s="158"/>
      <c r="U178" s="158"/>
      <c r="V178" s="158"/>
      <c r="W178" s="158"/>
      <c r="X178" s="158"/>
      <c r="Y178" s="158"/>
      <c r="Z178" s="158"/>
      <c r="AA178" s="158"/>
      <c r="AB178" s="158"/>
      <c r="AC178" s="158"/>
    </row>
    <row r="179" spans="1:31" ht="20.149999999999999" customHeight="1">
      <c r="A179" s="8" t="s">
        <v>21</v>
      </c>
      <c r="B179" s="157">
        <v>0</v>
      </c>
      <c r="C179" s="157">
        <v>16</v>
      </c>
      <c r="D179" s="157">
        <v>0</v>
      </c>
      <c r="E179" s="157">
        <v>16</v>
      </c>
      <c r="F179" s="157">
        <v>0</v>
      </c>
      <c r="G179" s="157">
        <v>10000</v>
      </c>
      <c r="H179" s="157">
        <v>0</v>
      </c>
      <c r="I179" s="157">
        <v>160</v>
      </c>
      <c r="J179" s="157">
        <v>0</v>
      </c>
      <c r="K179" s="157">
        <v>1</v>
      </c>
      <c r="L179" s="157">
        <v>159</v>
      </c>
      <c r="M179" s="157">
        <v>0</v>
      </c>
      <c r="N179" s="158"/>
      <c r="O179" s="136"/>
      <c r="P179" s="158"/>
      <c r="Q179" s="158"/>
      <c r="R179" s="158"/>
      <c r="S179" s="158"/>
      <c r="T179" s="158"/>
      <c r="U179" s="158"/>
      <c r="V179" s="158"/>
      <c r="W179" s="158"/>
      <c r="X179" s="158"/>
      <c r="Y179" s="158"/>
      <c r="Z179" s="158"/>
      <c r="AA179" s="158"/>
      <c r="AB179" s="158"/>
      <c r="AC179" s="158"/>
    </row>
    <row r="180" spans="1:31" s="10" customFormat="1" ht="20.149999999999999" customHeight="1">
      <c r="A180" s="54" t="s">
        <v>22</v>
      </c>
      <c r="B180" s="138">
        <f>SUM(B176:B179)</f>
        <v>0</v>
      </c>
      <c r="C180" s="138">
        <f t="shared" ref="C180:E180" si="50">SUM(C176:C179)</f>
        <v>54</v>
      </c>
      <c r="D180" s="138">
        <f>SUM(D176:D179)</f>
        <v>0</v>
      </c>
      <c r="E180" s="138">
        <f t="shared" si="50"/>
        <v>54</v>
      </c>
      <c r="F180" s="246"/>
      <c r="G180" s="246"/>
      <c r="H180" s="246"/>
      <c r="I180" s="138">
        <f t="shared" ref="I180:M180" si="51">SUM(I176:I179)</f>
        <v>632</v>
      </c>
      <c r="J180" s="138">
        <f t="shared" si="51"/>
        <v>0</v>
      </c>
      <c r="K180" s="138">
        <f t="shared" si="51"/>
        <v>22</v>
      </c>
      <c r="L180" s="138">
        <f t="shared" si="51"/>
        <v>610</v>
      </c>
      <c r="M180" s="138">
        <f t="shared" si="51"/>
        <v>0</v>
      </c>
      <c r="N180" s="158"/>
      <c r="O180" s="140"/>
      <c r="P180" s="160"/>
      <c r="Q180" s="160"/>
      <c r="R180" s="160"/>
      <c r="S180" s="160"/>
      <c r="T180" s="160"/>
      <c r="U180" s="160"/>
      <c r="V180" s="160"/>
      <c r="W180" s="160"/>
      <c r="X180" s="160"/>
      <c r="Y180" s="160"/>
      <c r="Z180" s="160"/>
      <c r="AA180" s="160"/>
      <c r="AB180" s="160"/>
      <c r="AC180" s="160"/>
      <c r="AE180" s="2"/>
    </row>
    <row r="181" spans="1:31" ht="20.149999999999999" customHeight="1">
      <c r="A181" s="5"/>
      <c r="B181" s="202"/>
      <c r="C181" s="202"/>
      <c r="D181" s="202"/>
      <c r="E181" s="202"/>
      <c r="F181" s="202"/>
      <c r="G181" s="202"/>
      <c r="H181" s="202"/>
      <c r="I181" s="202"/>
      <c r="J181" s="202"/>
      <c r="K181" s="202"/>
      <c r="L181" s="202"/>
      <c r="M181" s="202"/>
      <c r="N181" s="158"/>
      <c r="O181" s="136"/>
      <c r="P181" s="158"/>
      <c r="Q181" s="158"/>
      <c r="R181" s="158"/>
      <c r="S181" s="158"/>
      <c r="T181" s="158"/>
      <c r="U181" s="158"/>
      <c r="V181" s="158"/>
      <c r="W181" s="158"/>
      <c r="X181" s="158"/>
      <c r="Y181" s="158"/>
      <c r="Z181" s="158"/>
      <c r="AA181" s="158"/>
      <c r="AB181" s="158"/>
      <c r="AC181" s="158"/>
    </row>
    <row r="182" spans="1:31" ht="20.149999999999999" customHeight="1">
      <c r="A182" s="67" t="s">
        <v>153</v>
      </c>
      <c r="B182" s="143"/>
      <c r="C182" s="144"/>
      <c r="D182" s="144"/>
      <c r="E182" s="145"/>
      <c r="F182" s="143"/>
      <c r="G182" s="144"/>
      <c r="H182" s="145"/>
      <c r="I182" s="154"/>
      <c r="J182" s="143"/>
      <c r="K182" s="144"/>
      <c r="L182" s="144"/>
      <c r="M182" s="145"/>
      <c r="N182" s="158"/>
      <c r="O182" s="136"/>
      <c r="P182" s="158"/>
      <c r="Q182" s="158"/>
      <c r="R182" s="158"/>
      <c r="S182" s="158"/>
      <c r="T182" s="158"/>
      <c r="U182" s="158"/>
      <c r="V182" s="158"/>
      <c r="W182" s="158"/>
      <c r="X182" s="158"/>
      <c r="Y182" s="158"/>
      <c r="Z182" s="158"/>
      <c r="AA182" s="158"/>
      <c r="AB182" s="158"/>
      <c r="AC182" s="158"/>
    </row>
    <row r="183" spans="1:31" ht="20.149999999999999" customHeight="1">
      <c r="A183" s="8" t="s">
        <v>18</v>
      </c>
      <c r="B183" s="157">
        <v>23</v>
      </c>
      <c r="C183" s="157">
        <v>294</v>
      </c>
      <c r="D183" s="157">
        <v>0</v>
      </c>
      <c r="E183" s="157">
        <v>317</v>
      </c>
      <c r="F183" s="157">
        <v>9000</v>
      </c>
      <c r="G183" s="157">
        <v>30991</v>
      </c>
      <c r="H183" s="157">
        <v>0</v>
      </c>
      <c r="I183" s="157">
        <v>9318</v>
      </c>
      <c r="J183" s="157">
        <v>0</v>
      </c>
      <c r="K183" s="157">
        <v>63</v>
      </c>
      <c r="L183" s="157">
        <v>9255</v>
      </c>
      <c r="M183" s="157">
        <v>0</v>
      </c>
      <c r="N183" s="158"/>
      <c r="O183" s="136"/>
      <c r="P183" s="158"/>
      <c r="Q183" s="158"/>
      <c r="R183" s="158"/>
      <c r="S183" s="158"/>
      <c r="T183" s="158"/>
      <c r="U183" s="158"/>
      <c r="V183" s="158"/>
      <c r="W183" s="158"/>
      <c r="X183" s="158"/>
      <c r="Y183" s="158"/>
      <c r="Z183" s="158"/>
      <c r="AA183" s="158"/>
      <c r="AB183" s="158"/>
      <c r="AC183" s="158"/>
    </row>
    <row r="184" spans="1:31" ht="20.149999999999999" customHeight="1">
      <c r="A184" s="8" t="s">
        <v>19</v>
      </c>
      <c r="B184" s="157">
        <v>4</v>
      </c>
      <c r="C184" s="157">
        <v>141</v>
      </c>
      <c r="D184" s="157">
        <v>0</v>
      </c>
      <c r="E184" s="157">
        <v>145</v>
      </c>
      <c r="F184" s="157">
        <v>7500</v>
      </c>
      <c r="G184" s="157">
        <v>37702</v>
      </c>
      <c r="H184" s="157">
        <v>0</v>
      </c>
      <c r="I184" s="157">
        <v>5346</v>
      </c>
      <c r="J184" s="157">
        <v>0</v>
      </c>
      <c r="K184" s="157">
        <v>16</v>
      </c>
      <c r="L184" s="157">
        <v>5330</v>
      </c>
      <c r="M184" s="157">
        <v>0</v>
      </c>
      <c r="N184" s="158"/>
      <c r="O184" s="136"/>
      <c r="P184" s="158"/>
      <c r="Q184" s="158"/>
      <c r="R184" s="158"/>
      <c r="S184" s="158"/>
      <c r="T184" s="158"/>
      <c r="U184" s="158"/>
      <c r="V184" s="158"/>
      <c r="W184" s="158"/>
      <c r="X184" s="158"/>
      <c r="Y184" s="158"/>
      <c r="Z184" s="158"/>
      <c r="AA184" s="158"/>
      <c r="AB184" s="158"/>
      <c r="AC184" s="158"/>
    </row>
    <row r="185" spans="1:31" ht="20.149999999999999" customHeight="1">
      <c r="A185" s="8" t="s">
        <v>20</v>
      </c>
      <c r="B185" s="157">
        <v>0</v>
      </c>
      <c r="C185" s="157">
        <v>371</v>
      </c>
      <c r="D185" s="157">
        <v>0</v>
      </c>
      <c r="E185" s="157">
        <v>371</v>
      </c>
      <c r="F185" s="157">
        <v>0</v>
      </c>
      <c r="G185" s="157">
        <v>37536</v>
      </c>
      <c r="H185" s="157">
        <v>0</v>
      </c>
      <c r="I185" s="157">
        <v>13926</v>
      </c>
      <c r="J185" s="157">
        <v>0</v>
      </c>
      <c r="K185" s="157">
        <v>1810</v>
      </c>
      <c r="L185" s="157">
        <v>12116</v>
      </c>
      <c r="M185" s="157">
        <v>0</v>
      </c>
      <c r="N185" s="158"/>
      <c r="O185" s="136"/>
      <c r="P185" s="158"/>
      <c r="Q185" s="158"/>
      <c r="R185" s="158"/>
      <c r="S185" s="158"/>
      <c r="T185" s="158"/>
      <c r="U185" s="158"/>
      <c r="V185" s="158"/>
      <c r="W185" s="158"/>
      <c r="X185" s="158"/>
      <c r="Y185" s="158"/>
      <c r="Z185" s="158"/>
      <c r="AA185" s="158"/>
      <c r="AB185" s="158"/>
      <c r="AC185" s="158"/>
    </row>
    <row r="186" spans="1:31" ht="20.149999999999999" customHeight="1">
      <c r="A186" s="8" t="s">
        <v>21</v>
      </c>
      <c r="B186" s="157">
        <v>20</v>
      </c>
      <c r="C186" s="157">
        <v>393</v>
      </c>
      <c r="D186" s="157">
        <v>0</v>
      </c>
      <c r="E186" s="157">
        <v>413</v>
      </c>
      <c r="F186" s="157">
        <v>6000</v>
      </c>
      <c r="G186" s="157">
        <v>30000</v>
      </c>
      <c r="H186" s="157">
        <v>0</v>
      </c>
      <c r="I186" s="157">
        <v>11910</v>
      </c>
      <c r="J186" s="157">
        <v>0</v>
      </c>
      <c r="K186" s="157">
        <v>200</v>
      </c>
      <c r="L186" s="157">
        <v>11710</v>
      </c>
      <c r="M186" s="157">
        <v>0</v>
      </c>
      <c r="N186" s="158"/>
      <c r="O186" s="136"/>
      <c r="P186" s="158"/>
      <c r="Q186" s="158"/>
      <c r="R186" s="158"/>
      <c r="S186" s="158"/>
      <c r="T186" s="158"/>
      <c r="U186" s="158"/>
      <c r="V186" s="158"/>
      <c r="W186" s="158"/>
      <c r="X186" s="158"/>
      <c r="Y186" s="158"/>
      <c r="Z186" s="158"/>
      <c r="AA186" s="158"/>
      <c r="AB186" s="158"/>
      <c r="AC186" s="158"/>
    </row>
    <row r="187" spans="1:31" s="10" customFormat="1" ht="20.149999999999999" customHeight="1">
      <c r="A187" s="54" t="s">
        <v>22</v>
      </c>
      <c r="B187" s="138">
        <f>SUM(B183:B186)</f>
        <v>47</v>
      </c>
      <c r="C187" s="138">
        <f t="shared" ref="C187:E187" si="52">SUM(C183:C186)</f>
        <v>1199</v>
      </c>
      <c r="D187" s="138">
        <f>SUM(D183:D186)</f>
        <v>0</v>
      </c>
      <c r="E187" s="138">
        <f t="shared" si="52"/>
        <v>1246</v>
      </c>
      <c r="F187" s="246"/>
      <c r="G187" s="246"/>
      <c r="H187" s="246"/>
      <c r="I187" s="138">
        <f t="shared" ref="I187:M187" si="53">SUM(I183:I186)</f>
        <v>40500</v>
      </c>
      <c r="J187" s="138">
        <f t="shared" si="53"/>
        <v>0</v>
      </c>
      <c r="K187" s="138">
        <f t="shared" si="53"/>
        <v>2089</v>
      </c>
      <c r="L187" s="138">
        <f t="shared" si="53"/>
        <v>38411</v>
      </c>
      <c r="M187" s="138">
        <f t="shared" si="53"/>
        <v>0</v>
      </c>
      <c r="N187" s="158"/>
      <c r="O187" s="140"/>
      <c r="P187" s="160"/>
      <c r="Q187" s="160"/>
      <c r="R187" s="160"/>
      <c r="S187" s="160"/>
      <c r="T187" s="160"/>
      <c r="U187" s="160"/>
      <c r="V187" s="160"/>
      <c r="W187" s="160"/>
      <c r="X187" s="160"/>
      <c r="Y187" s="160"/>
      <c r="Z187" s="160"/>
      <c r="AA187" s="160"/>
      <c r="AB187" s="160"/>
      <c r="AC187" s="160"/>
      <c r="AE187" s="2"/>
    </row>
    <row r="188" spans="1:31" ht="20.149999999999999" customHeight="1">
      <c r="A188" s="5"/>
      <c r="B188" s="202"/>
      <c r="C188" s="202"/>
      <c r="D188" s="202"/>
      <c r="E188" s="202"/>
      <c r="F188" s="202"/>
      <c r="G188" s="202"/>
      <c r="H188" s="202"/>
      <c r="I188" s="202"/>
      <c r="J188" s="202"/>
      <c r="K188" s="202"/>
      <c r="L188" s="202"/>
      <c r="M188" s="202"/>
      <c r="N188" s="158"/>
      <c r="O188" s="136"/>
      <c r="P188" s="158"/>
      <c r="Q188" s="158"/>
      <c r="R188" s="158"/>
      <c r="S188" s="158"/>
      <c r="T188" s="158"/>
      <c r="U188" s="158"/>
      <c r="V188" s="158"/>
      <c r="W188" s="158"/>
      <c r="X188" s="158"/>
      <c r="Y188" s="158"/>
      <c r="Z188" s="158"/>
      <c r="AA188" s="158"/>
      <c r="AB188" s="158"/>
      <c r="AC188" s="158"/>
    </row>
    <row r="189" spans="1:31" ht="20.149999999999999" customHeight="1">
      <c r="A189" s="67" t="s">
        <v>154</v>
      </c>
      <c r="B189" s="143"/>
      <c r="C189" s="144"/>
      <c r="D189" s="144"/>
      <c r="E189" s="145"/>
      <c r="F189" s="143"/>
      <c r="G189" s="144"/>
      <c r="H189" s="145"/>
      <c r="I189" s="154"/>
      <c r="J189" s="143"/>
      <c r="K189" s="144"/>
      <c r="L189" s="144"/>
      <c r="M189" s="145"/>
      <c r="N189" s="158"/>
      <c r="O189" s="136"/>
      <c r="P189" s="158"/>
      <c r="Q189" s="158"/>
      <c r="R189" s="158"/>
      <c r="S189" s="158"/>
      <c r="T189" s="158"/>
      <c r="U189" s="158"/>
      <c r="V189" s="158"/>
      <c r="W189" s="158"/>
      <c r="X189" s="158"/>
      <c r="Y189" s="158"/>
      <c r="Z189" s="158"/>
      <c r="AA189" s="158"/>
      <c r="AB189" s="158"/>
      <c r="AC189" s="158"/>
    </row>
    <row r="190" spans="1:31" ht="20.149999999999999" customHeight="1">
      <c r="A190" s="8" t="s">
        <v>18</v>
      </c>
      <c r="B190" s="157">
        <v>0</v>
      </c>
      <c r="C190" s="157">
        <v>62</v>
      </c>
      <c r="D190" s="157">
        <v>0</v>
      </c>
      <c r="E190" s="157">
        <v>62</v>
      </c>
      <c r="F190" s="157">
        <v>0</v>
      </c>
      <c r="G190" s="157">
        <v>23537</v>
      </c>
      <c r="H190" s="157">
        <v>0</v>
      </c>
      <c r="I190" s="157">
        <v>1459</v>
      </c>
      <c r="J190" s="157">
        <v>0</v>
      </c>
      <c r="K190" s="157">
        <v>8</v>
      </c>
      <c r="L190" s="157">
        <v>1451</v>
      </c>
      <c r="M190" s="157">
        <v>0</v>
      </c>
      <c r="N190" s="158"/>
      <c r="O190" s="136"/>
      <c r="P190" s="158"/>
      <c r="Q190" s="158"/>
      <c r="R190" s="158"/>
      <c r="S190" s="158"/>
      <c r="T190" s="158"/>
      <c r="U190" s="158"/>
      <c r="V190" s="158"/>
      <c r="W190" s="158"/>
      <c r="X190" s="158"/>
      <c r="Y190" s="158"/>
      <c r="Z190" s="158"/>
      <c r="AA190" s="158"/>
      <c r="AB190" s="158"/>
      <c r="AC190" s="158"/>
    </row>
    <row r="191" spans="1:31" ht="20.149999999999999" customHeight="1">
      <c r="A191" s="8" t="s">
        <v>19</v>
      </c>
      <c r="B191" s="157">
        <v>0</v>
      </c>
      <c r="C191" s="157">
        <v>17</v>
      </c>
      <c r="D191" s="157">
        <v>0</v>
      </c>
      <c r="E191" s="157">
        <v>17</v>
      </c>
      <c r="F191" s="157">
        <v>0</v>
      </c>
      <c r="G191" s="157">
        <v>25588</v>
      </c>
      <c r="H191" s="157">
        <v>0</v>
      </c>
      <c r="I191" s="157">
        <v>435</v>
      </c>
      <c r="J191" s="157">
        <v>0</v>
      </c>
      <c r="K191" s="157">
        <v>2</v>
      </c>
      <c r="L191" s="157">
        <v>433</v>
      </c>
      <c r="M191" s="157">
        <v>0</v>
      </c>
      <c r="N191" s="158"/>
      <c r="O191" s="136"/>
      <c r="P191" s="158"/>
      <c r="Q191" s="158"/>
      <c r="R191" s="158"/>
      <c r="S191" s="158"/>
      <c r="T191" s="158"/>
      <c r="U191" s="158"/>
      <c r="V191" s="158"/>
      <c r="W191" s="158"/>
      <c r="X191" s="158"/>
      <c r="Y191" s="158"/>
      <c r="Z191" s="158"/>
      <c r="AA191" s="158"/>
      <c r="AB191" s="158"/>
      <c r="AC191" s="158"/>
    </row>
    <row r="192" spans="1:31" ht="20.149999999999999" customHeight="1">
      <c r="A192" s="8" t="s">
        <v>20</v>
      </c>
      <c r="B192" s="157">
        <v>0</v>
      </c>
      <c r="C192" s="157">
        <v>0</v>
      </c>
      <c r="D192" s="157">
        <v>0</v>
      </c>
      <c r="E192" s="157">
        <v>0</v>
      </c>
      <c r="F192" s="157">
        <v>0</v>
      </c>
      <c r="G192" s="157">
        <v>0</v>
      </c>
      <c r="H192" s="157">
        <v>0</v>
      </c>
      <c r="I192" s="157">
        <v>0</v>
      </c>
      <c r="J192" s="157">
        <v>0</v>
      </c>
      <c r="K192" s="157">
        <v>0</v>
      </c>
      <c r="L192" s="157">
        <v>0</v>
      </c>
      <c r="M192" s="157">
        <v>0</v>
      </c>
      <c r="N192" s="158"/>
      <c r="O192" s="136"/>
      <c r="P192" s="158"/>
      <c r="Q192" s="158"/>
      <c r="R192" s="158"/>
      <c r="S192" s="158"/>
      <c r="T192" s="158"/>
      <c r="U192" s="158"/>
      <c r="V192" s="158"/>
      <c r="W192" s="158"/>
      <c r="X192" s="158"/>
      <c r="Y192" s="158"/>
      <c r="Z192" s="158"/>
      <c r="AA192" s="158"/>
      <c r="AB192" s="158"/>
      <c r="AC192" s="158"/>
    </row>
    <row r="193" spans="1:31" ht="20.149999999999999" customHeight="1">
      <c r="A193" s="8" t="s">
        <v>21</v>
      </c>
      <c r="B193" s="157">
        <v>0</v>
      </c>
      <c r="C193" s="157">
        <v>70</v>
      </c>
      <c r="D193" s="157">
        <v>0</v>
      </c>
      <c r="E193" s="157">
        <v>70</v>
      </c>
      <c r="F193" s="157">
        <v>0</v>
      </c>
      <c r="G193" s="157">
        <v>23000</v>
      </c>
      <c r="H193" s="157">
        <v>0</v>
      </c>
      <c r="I193" s="157">
        <v>1610</v>
      </c>
      <c r="J193" s="157">
        <v>0</v>
      </c>
      <c r="K193" s="157">
        <v>10</v>
      </c>
      <c r="L193" s="157">
        <v>1600</v>
      </c>
      <c r="M193" s="157">
        <v>0</v>
      </c>
      <c r="N193" s="158"/>
      <c r="O193" s="136"/>
      <c r="P193" s="158"/>
      <c r="Q193" s="158"/>
      <c r="R193" s="158"/>
      <c r="S193" s="158"/>
      <c r="T193" s="158"/>
      <c r="U193" s="158"/>
      <c r="V193" s="158"/>
      <c r="W193" s="158"/>
      <c r="X193" s="158"/>
      <c r="Y193" s="158"/>
      <c r="Z193" s="158"/>
      <c r="AA193" s="158"/>
      <c r="AB193" s="158"/>
      <c r="AC193" s="158"/>
    </row>
    <row r="194" spans="1:31" s="10" customFormat="1" ht="20.149999999999999" customHeight="1">
      <c r="A194" s="54" t="s">
        <v>22</v>
      </c>
      <c r="B194" s="138">
        <f>SUM(B190:B193)</f>
        <v>0</v>
      </c>
      <c r="C194" s="138">
        <f t="shared" ref="C194:E194" si="54">SUM(C190:C193)</f>
        <v>149</v>
      </c>
      <c r="D194" s="138">
        <f>SUM(D190:D193)</f>
        <v>0</v>
      </c>
      <c r="E194" s="138">
        <f t="shared" si="54"/>
        <v>149</v>
      </c>
      <c r="F194" s="246"/>
      <c r="G194" s="246"/>
      <c r="H194" s="246"/>
      <c r="I194" s="138">
        <f t="shared" ref="I194:M194" si="55">SUM(I190:I193)</f>
        <v>3504</v>
      </c>
      <c r="J194" s="138">
        <f t="shared" si="55"/>
        <v>0</v>
      </c>
      <c r="K194" s="138">
        <f t="shared" si="55"/>
        <v>20</v>
      </c>
      <c r="L194" s="138">
        <f t="shared" si="55"/>
        <v>3484</v>
      </c>
      <c r="M194" s="138">
        <f t="shared" si="55"/>
        <v>0</v>
      </c>
      <c r="N194" s="158"/>
      <c r="O194" s="140"/>
      <c r="P194" s="160"/>
      <c r="Q194" s="160"/>
      <c r="R194" s="160"/>
      <c r="S194" s="160"/>
      <c r="T194" s="160"/>
      <c r="U194" s="160"/>
      <c r="V194" s="160"/>
      <c r="W194" s="160"/>
      <c r="X194" s="160"/>
      <c r="Y194" s="160"/>
      <c r="Z194" s="160"/>
      <c r="AA194" s="160"/>
      <c r="AB194" s="160"/>
      <c r="AC194" s="160"/>
      <c r="AE194" s="2"/>
    </row>
    <row r="195" spans="1:31" ht="20.149999999999999" customHeight="1">
      <c r="A195" s="5"/>
      <c r="B195" s="202"/>
      <c r="C195" s="202"/>
      <c r="D195" s="202"/>
      <c r="E195" s="202"/>
      <c r="F195" s="202"/>
      <c r="G195" s="202"/>
      <c r="H195" s="202"/>
      <c r="I195" s="202"/>
      <c r="J195" s="202"/>
      <c r="K195" s="202"/>
      <c r="L195" s="202"/>
      <c r="M195" s="202"/>
      <c r="N195" s="158"/>
      <c r="O195" s="136"/>
      <c r="P195" s="158"/>
      <c r="Q195" s="158"/>
      <c r="R195" s="158"/>
      <c r="S195" s="158"/>
      <c r="T195" s="158"/>
      <c r="U195" s="158"/>
      <c r="V195" s="158"/>
      <c r="W195" s="158"/>
      <c r="X195" s="158"/>
      <c r="Y195" s="158"/>
      <c r="Z195" s="158"/>
      <c r="AA195" s="158"/>
      <c r="AB195" s="158"/>
      <c r="AC195" s="158"/>
    </row>
    <row r="196" spans="1:31" ht="20.149999999999999" customHeight="1">
      <c r="A196" s="67" t="s">
        <v>155</v>
      </c>
      <c r="B196" s="143"/>
      <c r="C196" s="144"/>
      <c r="D196" s="144"/>
      <c r="E196" s="145"/>
      <c r="F196" s="143"/>
      <c r="G196" s="144"/>
      <c r="H196" s="145"/>
      <c r="I196" s="154"/>
      <c r="J196" s="143"/>
      <c r="K196" s="144"/>
      <c r="L196" s="144"/>
      <c r="M196" s="145"/>
      <c r="N196" s="158"/>
      <c r="O196" s="136"/>
      <c r="P196" s="158"/>
      <c r="Q196" s="158"/>
      <c r="R196" s="158"/>
      <c r="S196" s="158"/>
      <c r="T196" s="158"/>
      <c r="U196" s="158"/>
      <c r="V196" s="158"/>
      <c r="W196" s="158"/>
      <c r="X196" s="158"/>
      <c r="Y196" s="158"/>
      <c r="Z196" s="158"/>
      <c r="AA196" s="158"/>
      <c r="AB196" s="158"/>
      <c r="AC196" s="158"/>
    </row>
    <row r="197" spans="1:31" ht="20.149999999999999" customHeight="1">
      <c r="A197" s="8" t="s">
        <v>18</v>
      </c>
      <c r="B197" s="157">
        <v>0</v>
      </c>
      <c r="C197" s="157">
        <v>6</v>
      </c>
      <c r="D197" s="157">
        <v>0</v>
      </c>
      <c r="E197" s="157">
        <v>6</v>
      </c>
      <c r="F197" s="157">
        <v>0</v>
      </c>
      <c r="G197" s="157">
        <v>19700</v>
      </c>
      <c r="H197" s="157">
        <v>0</v>
      </c>
      <c r="I197" s="157">
        <v>118</v>
      </c>
      <c r="J197" s="157">
        <v>0</v>
      </c>
      <c r="K197" s="157">
        <v>0</v>
      </c>
      <c r="L197" s="157">
        <v>118</v>
      </c>
      <c r="M197" s="157">
        <v>0</v>
      </c>
      <c r="N197" s="158"/>
      <c r="O197" s="136"/>
      <c r="P197" s="158"/>
      <c r="Q197" s="158"/>
      <c r="R197" s="158"/>
      <c r="S197" s="158"/>
      <c r="T197" s="158"/>
      <c r="U197" s="158"/>
      <c r="V197" s="158"/>
      <c r="W197" s="158"/>
      <c r="X197" s="158"/>
      <c r="Y197" s="158"/>
      <c r="Z197" s="158"/>
      <c r="AA197" s="158"/>
      <c r="AB197" s="158"/>
      <c r="AC197" s="158"/>
    </row>
    <row r="198" spans="1:31" ht="20.149999999999999" customHeight="1">
      <c r="A198" s="8" t="s">
        <v>19</v>
      </c>
      <c r="B198" s="157">
        <v>0</v>
      </c>
      <c r="C198" s="157">
        <v>3</v>
      </c>
      <c r="D198" s="157">
        <v>0</v>
      </c>
      <c r="E198" s="157">
        <v>3</v>
      </c>
      <c r="F198" s="157">
        <v>0</v>
      </c>
      <c r="G198" s="157">
        <v>17000</v>
      </c>
      <c r="H198" s="157">
        <v>0</v>
      </c>
      <c r="I198" s="157">
        <v>51</v>
      </c>
      <c r="J198" s="157">
        <v>0</v>
      </c>
      <c r="K198" s="157">
        <v>0</v>
      </c>
      <c r="L198" s="157">
        <v>51</v>
      </c>
      <c r="M198" s="157">
        <v>0</v>
      </c>
      <c r="N198" s="158"/>
      <c r="O198" s="136"/>
      <c r="P198" s="158"/>
      <c r="Q198" s="158"/>
      <c r="R198" s="158"/>
      <c r="S198" s="158"/>
      <c r="T198" s="158"/>
      <c r="U198" s="158"/>
      <c r="V198" s="158"/>
      <c r="W198" s="158"/>
      <c r="X198" s="158"/>
      <c r="Y198" s="158"/>
      <c r="Z198" s="158"/>
      <c r="AA198" s="158"/>
      <c r="AB198" s="158"/>
      <c r="AC198" s="158"/>
    </row>
    <row r="199" spans="1:31" ht="20.149999999999999" customHeight="1">
      <c r="A199" s="8" t="s">
        <v>20</v>
      </c>
      <c r="B199" s="157">
        <v>0</v>
      </c>
      <c r="C199" s="157">
        <v>0</v>
      </c>
      <c r="D199" s="157">
        <v>0</v>
      </c>
      <c r="E199" s="157">
        <v>0</v>
      </c>
      <c r="F199" s="157">
        <v>0</v>
      </c>
      <c r="G199" s="157">
        <v>0</v>
      </c>
      <c r="H199" s="157">
        <v>0</v>
      </c>
      <c r="I199" s="157">
        <v>0</v>
      </c>
      <c r="J199" s="157">
        <v>0</v>
      </c>
      <c r="K199" s="157">
        <v>0</v>
      </c>
      <c r="L199" s="157">
        <v>0</v>
      </c>
      <c r="M199" s="157">
        <v>0</v>
      </c>
      <c r="N199" s="158"/>
      <c r="O199" s="136"/>
      <c r="P199" s="158"/>
      <c r="Q199" s="158"/>
      <c r="R199" s="158"/>
      <c r="S199" s="158"/>
      <c r="T199" s="158"/>
      <c r="U199" s="158"/>
      <c r="V199" s="158"/>
      <c r="W199" s="158"/>
      <c r="X199" s="158"/>
      <c r="Y199" s="158"/>
      <c r="Z199" s="158"/>
      <c r="AA199" s="158"/>
      <c r="AB199" s="158"/>
      <c r="AC199" s="158"/>
    </row>
    <row r="200" spans="1:31" ht="20.149999999999999" customHeight="1">
      <c r="A200" s="8" t="s">
        <v>21</v>
      </c>
      <c r="B200" s="157">
        <v>0</v>
      </c>
      <c r="C200" s="157">
        <v>0</v>
      </c>
      <c r="D200" s="157">
        <v>0</v>
      </c>
      <c r="E200" s="157">
        <v>0</v>
      </c>
      <c r="F200" s="157">
        <v>0</v>
      </c>
      <c r="G200" s="157">
        <v>0</v>
      </c>
      <c r="H200" s="157">
        <v>0</v>
      </c>
      <c r="I200" s="157">
        <v>0</v>
      </c>
      <c r="J200" s="157">
        <v>0</v>
      </c>
      <c r="K200" s="157">
        <v>0</v>
      </c>
      <c r="L200" s="157">
        <v>0</v>
      </c>
      <c r="M200" s="157">
        <v>0</v>
      </c>
      <c r="N200" s="158"/>
      <c r="O200" s="136"/>
      <c r="P200" s="158"/>
      <c r="Q200" s="158"/>
      <c r="R200" s="158"/>
      <c r="S200" s="158"/>
      <c r="T200" s="158"/>
      <c r="U200" s="158"/>
      <c r="V200" s="158"/>
      <c r="W200" s="158"/>
      <c r="X200" s="158"/>
      <c r="Y200" s="158"/>
      <c r="Z200" s="158"/>
      <c r="AA200" s="158"/>
      <c r="AB200" s="158"/>
      <c r="AC200" s="158"/>
    </row>
    <row r="201" spans="1:31" s="10" customFormat="1" ht="20.149999999999999" customHeight="1">
      <c r="A201" s="54" t="s">
        <v>22</v>
      </c>
      <c r="B201" s="138">
        <f>SUM(B197:B200)</f>
        <v>0</v>
      </c>
      <c r="C201" s="138">
        <f t="shared" ref="C201:E201" si="56">SUM(C197:C200)</f>
        <v>9</v>
      </c>
      <c r="D201" s="138">
        <f>SUM(D197:D200)</f>
        <v>0</v>
      </c>
      <c r="E201" s="138">
        <f t="shared" si="56"/>
        <v>9</v>
      </c>
      <c r="F201" s="246"/>
      <c r="G201" s="246"/>
      <c r="H201" s="246"/>
      <c r="I201" s="138">
        <f t="shared" ref="I201:M201" si="57">SUM(I197:I200)</f>
        <v>169</v>
      </c>
      <c r="J201" s="138">
        <f t="shared" si="57"/>
        <v>0</v>
      </c>
      <c r="K201" s="138">
        <f t="shared" si="57"/>
        <v>0</v>
      </c>
      <c r="L201" s="138">
        <f t="shared" si="57"/>
        <v>169</v>
      </c>
      <c r="M201" s="138">
        <f t="shared" si="57"/>
        <v>0</v>
      </c>
      <c r="N201" s="158"/>
      <c r="O201" s="140"/>
      <c r="P201" s="160"/>
      <c r="Q201" s="160"/>
      <c r="R201" s="160"/>
      <c r="S201" s="160"/>
      <c r="T201" s="160"/>
      <c r="U201" s="160"/>
      <c r="V201" s="160"/>
      <c r="W201" s="160"/>
      <c r="X201" s="160"/>
      <c r="Y201" s="160"/>
      <c r="Z201" s="160"/>
      <c r="AA201" s="160"/>
      <c r="AB201" s="160"/>
      <c r="AC201" s="160"/>
      <c r="AE201" s="2"/>
    </row>
    <row r="202" spans="1:31" ht="20.149999999999999" customHeight="1">
      <c r="A202" s="5"/>
      <c r="B202" s="202"/>
      <c r="C202" s="202"/>
      <c r="D202" s="202"/>
      <c r="E202" s="202"/>
      <c r="F202" s="202"/>
      <c r="G202" s="202"/>
      <c r="H202" s="202"/>
      <c r="I202" s="202"/>
      <c r="J202" s="202"/>
      <c r="K202" s="202"/>
      <c r="L202" s="202"/>
      <c r="M202" s="202"/>
      <c r="N202" s="158"/>
      <c r="O202" s="136"/>
      <c r="P202" s="158"/>
      <c r="Q202" s="158"/>
      <c r="R202" s="158"/>
      <c r="S202" s="158"/>
      <c r="T202" s="158"/>
      <c r="U202" s="158"/>
      <c r="V202" s="158"/>
      <c r="W202" s="158"/>
      <c r="X202" s="158"/>
      <c r="Y202" s="158"/>
      <c r="Z202" s="158"/>
      <c r="AA202" s="158"/>
      <c r="AB202" s="158"/>
      <c r="AC202" s="158"/>
    </row>
    <row r="203" spans="1:31" ht="20.149999999999999" customHeight="1">
      <c r="A203" s="67" t="s">
        <v>156</v>
      </c>
      <c r="B203" s="143"/>
      <c r="C203" s="144"/>
      <c r="D203" s="144"/>
      <c r="E203" s="145"/>
      <c r="F203" s="143"/>
      <c r="G203" s="144"/>
      <c r="H203" s="145"/>
      <c r="I203" s="154"/>
      <c r="J203" s="143"/>
      <c r="K203" s="144"/>
      <c r="L203" s="144"/>
      <c r="M203" s="145"/>
      <c r="N203" s="158"/>
      <c r="O203" s="136"/>
      <c r="P203" s="158"/>
      <c r="Q203" s="158"/>
      <c r="R203" s="158"/>
      <c r="S203" s="158"/>
      <c r="T203" s="158"/>
      <c r="U203" s="158"/>
      <c r="V203" s="158"/>
      <c r="W203" s="158"/>
      <c r="X203" s="158"/>
      <c r="Y203" s="158"/>
      <c r="Z203" s="158"/>
      <c r="AA203" s="158"/>
      <c r="AB203" s="158"/>
      <c r="AC203" s="158"/>
    </row>
    <row r="204" spans="1:31" ht="20.149999999999999" customHeight="1">
      <c r="A204" s="8" t="s">
        <v>18</v>
      </c>
      <c r="B204" s="157">
        <v>1</v>
      </c>
      <c r="C204" s="157">
        <v>66</v>
      </c>
      <c r="D204" s="157">
        <v>0</v>
      </c>
      <c r="E204" s="157">
        <v>67</v>
      </c>
      <c r="F204" s="157">
        <v>12000</v>
      </c>
      <c r="G204" s="157">
        <v>18289</v>
      </c>
      <c r="H204" s="157">
        <v>0</v>
      </c>
      <c r="I204" s="157">
        <v>1219</v>
      </c>
      <c r="J204" s="157">
        <v>0</v>
      </c>
      <c r="K204" s="157">
        <v>5</v>
      </c>
      <c r="L204" s="157">
        <v>1214</v>
      </c>
      <c r="M204" s="157">
        <v>0</v>
      </c>
      <c r="N204" s="158"/>
      <c r="O204" s="136"/>
      <c r="P204" s="158"/>
      <c r="Q204" s="158"/>
      <c r="R204" s="158"/>
      <c r="S204" s="158"/>
      <c r="T204" s="158"/>
      <c r="U204" s="158"/>
      <c r="V204" s="158"/>
      <c r="W204" s="158"/>
      <c r="X204" s="158"/>
      <c r="Y204" s="158"/>
      <c r="Z204" s="158"/>
      <c r="AA204" s="158"/>
      <c r="AB204" s="158"/>
      <c r="AC204" s="158"/>
    </row>
    <row r="205" spans="1:31" ht="20.149999999999999" customHeight="1">
      <c r="A205" s="8" t="s">
        <v>19</v>
      </c>
      <c r="B205" s="157">
        <v>0</v>
      </c>
      <c r="C205" s="157">
        <v>27</v>
      </c>
      <c r="D205" s="157">
        <v>0</v>
      </c>
      <c r="E205" s="157">
        <v>27</v>
      </c>
      <c r="F205" s="157">
        <v>0</v>
      </c>
      <c r="G205" s="157">
        <v>22589</v>
      </c>
      <c r="H205" s="157">
        <v>0</v>
      </c>
      <c r="I205" s="157">
        <v>610</v>
      </c>
      <c r="J205" s="157">
        <v>0</v>
      </c>
      <c r="K205" s="157">
        <v>2</v>
      </c>
      <c r="L205" s="157">
        <v>608</v>
      </c>
      <c r="M205" s="157">
        <v>0</v>
      </c>
      <c r="N205" s="158"/>
      <c r="O205" s="136"/>
      <c r="P205" s="158"/>
      <c r="Q205" s="158"/>
      <c r="R205" s="158"/>
      <c r="S205" s="158"/>
      <c r="T205" s="158"/>
      <c r="U205" s="158"/>
      <c r="V205" s="158"/>
      <c r="W205" s="158"/>
      <c r="X205" s="158"/>
      <c r="Y205" s="158"/>
      <c r="Z205" s="158"/>
      <c r="AA205" s="158"/>
      <c r="AB205" s="158"/>
      <c r="AC205" s="158"/>
    </row>
    <row r="206" spans="1:31" ht="20.149999999999999" customHeight="1">
      <c r="A206" s="8" t="s">
        <v>20</v>
      </c>
      <c r="B206" s="157">
        <v>0</v>
      </c>
      <c r="C206" s="157">
        <v>21</v>
      </c>
      <c r="D206" s="157">
        <v>0</v>
      </c>
      <c r="E206" s="157">
        <v>21</v>
      </c>
      <c r="F206" s="157">
        <v>0</v>
      </c>
      <c r="G206" s="157">
        <v>13862</v>
      </c>
      <c r="H206" s="157">
        <v>0</v>
      </c>
      <c r="I206" s="157">
        <v>291</v>
      </c>
      <c r="J206" s="157">
        <v>0</v>
      </c>
      <c r="K206" s="157">
        <v>201</v>
      </c>
      <c r="L206" s="157">
        <v>90</v>
      </c>
      <c r="M206" s="157">
        <v>0</v>
      </c>
      <c r="N206" s="158"/>
      <c r="O206" s="136"/>
      <c r="P206" s="158"/>
      <c r="Q206" s="158"/>
      <c r="R206" s="158"/>
      <c r="S206" s="158"/>
      <c r="T206" s="158"/>
      <c r="U206" s="158"/>
      <c r="V206" s="158"/>
      <c r="W206" s="158"/>
      <c r="X206" s="158"/>
      <c r="Y206" s="158"/>
      <c r="Z206" s="158"/>
      <c r="AA206" s="158"/>
      <c r="AB206" s="158"/>
      <c r="AC206" s="158"/>
    </row>
    <row r="207" spans="1:31" ht="20.149999999999999" customHeight="1">
      <c r="A207" s="8" t="s">
        <v>21</v>
      </c>
      <c r="B207" s="157">
        <v>0</v>
      </c>
      <c r="C207" s="157">
        <v>18</v>
      </c>
      <c r="D207" s="157">
        <v>0</v>
      </c>
      <c r="E207" s="157">
        <v>18</v>
      </c>
      <c r="F207" s="157">
        <v>0</v>
      </c>
      <c r="G207" s="157">
        <v>18000</v>
      </c>
      <c r="H207" s="157">
        <v>0</v>
      </c>
      <c r="I207" s="157">
        <v>324</v>
      </c>
      <c r="J207" s="157">
        <v>0</v>
      </c>
      <c r="K207" s="157">
        <v>2</v>
      </c>
      <c r="L207" s="157">
        <v>322</v>
      </c>
      <c r="M207" s="157">
        <v>0</v>
      </c>
      <c r="N207" s="158"/>
      <c r="O207" s="136"/>
      <c r="P207" s="158"/>
      <c r="Q207" s="158"/>
      <c r="R207" s="158"/>
      <c r="S207" s="158"/>
      <c r="T207" s="158"/>
      <c r="U207" s="158"/>
      <c r="V207" s="158"/>
      <c r="W207" s="158"/>
      <c r="X207" s="158"/>
      <c r="Y207" s="158"/>
      <c r="Z207" s="158"/>
      <c r="AA207" s="158"/>
      <c r="AB207" s="158"/>
      <c r="AC207" s="158"/>
    </row>
    <row r="208" spans="1:31" s="10" customFormat="1" ht="20.149999999999999" customHeight="1">
      <c r="A208" s="54" t="s">
        <v>22</v>
      </c>
      <c r="B208" s="138">
        <f>SUM(B204:B207)</f>
        <v>1</v>
      </c>
      <c r="C208" s="138">
        <f t="shared" ref="C208:E208" si="58">SUM(C204:C207)</f>
        <v>132</v>
      </c>
      <c r="D208" s="138">
        <f>SUM(D204:D207)</f>
        <v>0</v>
      </c>
      <c r="E208" s="138">
        <f t="shared" si="58"/>
        <v>133</v>
      </c>
      <c r="F208" s="246"/>
      <c r="G208" s="246"/>
      <c r="H208" s="246"/>
      <c r="I208" s="138">
        <f t="shared" ref="I208:M208" si="59">SUM(I204:I207)</f>
        <v>2444</v>
      </c>
      <c r="J208" s="138">
        <f t="shared" si="59"/>
        <v>0</v>
      </c>
      <c r="K208" s="138">
        <f t="shared" si="59"/>
        <v>210</v>
      </c>
      <c r="L208" s="138">
        <f t="shared" si="59"/>
        <v>2234</v>
      </c>
      <c r="M208" s="138">
        <f t="shared" si="59"/>
        <v>0</v>
      </c>
      <c r="N208" s="158"/>
      <c r="O208" s="140"/>
      <c r="P208" s="160"/>
      <c r="Q208" s="160"/>
      <c r="R208" s="160"/>
      <c r="S208" s="160"/>
      <c r="T208" s="160"/>
      <c r="U208" s="160"/>
      <c r="V208" s="160"/>
      <c r="W208" s="160"/>
      <c r="X208" s="160"/>
      <c r="Y208" s="160"/>
      <c r="Z208" s="160"/>
      <c r="AA208" s="160"/>
      <c r="AB208" s="160"/>
      <c r="AC208" s="160"/>
      <c r="AE208" s="2"/>
    </row>
    <row r="209" spans="1:31" ht="20.149999999999999" customHeight="1">
      <c r="A209" s="5"/>
      <c r="B209" s="202"/>
      <c r="C209" s="202"/>
      <c r="D209" s="202"/>
      <c r="E209" s="202"/>
      <c r="F209" s="202"/>
      <c r="G209" s="202"/>
      <c r="H209" s="202"/>
      <c r="I209" s="202"/>
      <c r="J209" s="202"/>
      <c r="K209" s="202"/>
      <c r="L209" s="202"/>
      <c r="M209" s="202"/>
      <c r="N209" s="158"/>
      <c r="O209" s="136"/>
      <c r="P209" s="158"/>
      <c r="Q209" s="158"/>
      <c r="R209" s="158"/>
      <c r="S209" s="158"/>
      <c r="T209" s="158"/>
      <c r="U209" s="158"/>
      <c r="V209" s="158"/>
      <c r="W209" s="158"/>
      <c r="X209" s="158"/>
      <c r="Y209" s="158"/>
      <c r="Z209" s="158"/>
      <c r="AA209" s="158"/>
      <c r="AB209" s="158"/>
      <c r="AC209" s="158"/>
    </row>
    <row r="210" spans="1:31" ht="20.149999999999999" customHeight="1">
      <c r="A210" s="67" t="s">
        <v>157</v>
      </c>
      <c r="B210" s="143"/>
      <c r="C210" s="144"/>
      <c r="D210" s="144"/>
      <c r="E210" s="145"/>
      <c r="F210" s="143"/>
      <c r="G210" s="144"/>
      <c r="H210" s="145"/>
      <c r="I210" s="154"/>
      <c r="J210" s="143"/>
      <c r="K210" s="144"/>
      <c r="L210" s="144"/>
      <c r="M210" s="145"/>
      <c r="N210" s="158"/>
      <c r="O210" s="136"/>
      <c r="P210" s="158"/>
      <c r="Q210" s="158"/>
      <c r="R210" s="158"/>
      <c r="S210" s="158"/>
      <c r="T210" s="158"/>
      <c r="U210" s="158"/>
      <c r="V210" s="158"/>
      <c r="W210" s="158"/>
      <c r="X210" s="158"/>
      <c r="Y210" s="158"/>
      <c r="Z210" s="158"/>
      <c r="AA210" s="158"/>
      <c r="AB210" s="158"/>
      <c r="AC210" s="158"/>
    </row>
    <row r="211" spans="1:31" ht="20.149999999999999" customHeight="1">
      <c r="A211" s="8" t="s">
        <v>18</v>
      </c>
      <c r="B211" s="157">
        <v>0</v>
      </c>
      <c r="C211" s="157">
        <v>11</v>
      </c>
      <c r="D211" s="157">
        <v>0</v>
      </c>
      <c r="E211" s="157">
        <v>11</v>
      </c>
      <c r="F211" s="157">
        <v>0</v>
      </c>
      <c r="G211" s="157">
        <v>14155</v>
      </c>
      <c r="H211" s="157">
        <v>0</v>
      </c>
      <c r="I211" s="157">
        <v>156</v>
      </c>
      <c r="J211" s="157">
        <v>0</v>
      </c>
      <c r="K211" s="157">
        <v>0</v>
      </c>
      <c r="L211" s="157">
        <v>156</v>
      </c>
      <c r="M211" s="157">
        <v>0</v>
      </c>
      <c r="N211" s="158"/>
      <c r="O211" s="136"/>
      <c r="P211" s="158"/>
      <c r="Q211" s="158"/>
      <c r="R211" s="158"/>
      <c r="S211" s="158"/>
      <c r="T211" s="158"/>
      <c r="U211" s="158"/>
      <c r="V211" s="158"/>
      <c r="W211" s="158"/>
      <c r="X211" s="158"/>
      <c r="Y211" s="158"/>
      <c r="Z211" s="158"/>
      <c r="AA211" s="158"/>
      <c r="AB211" s="158"/>
      <c r="AC211" s="158"/>
    </row>
    <row r="212" spans="1:31" ht="20.149999999999999" customHeight="1">
      <c r="A212" s="8" t="s">
        <v>19</v>
      </c>
      <c r="B212" s="157">
        <v>0</v>
      </c>
      <c r="C212" s="157">
        <v>2</v>
      </c>
      <c r="D212" s="157">
        <v>0</v>
      </c>
      <c r="E212" s="157">
        <v>2</v>
      </c>
      <c r="F212" s="157">
        <v>0</v>
      </c>
      <c r="G212" s="157">
        <v>16500</v>
      </c>
      <c r="H212" s="157">
        <v>0</v>
      </c>
      <c r="I212" s="157">
        <v>33</v>
      </c>
      <c r="J212" s="157">
        <v>16</v>
      </c>
      <c r="K212" s="157">
        <v>0</v>
      </c>
      <c r="L212" s="157">
        <v>17</v>
      </c>
      <c r="M212" s="157">
        <v>0</v>
      </c>
      <c r="N212" s="158"/>
      <c r="O212" s="136"/>
      <c r="P212" s="158"/>
      <c r="Q212" s="158"/>
      <c r="R212" s="158"/>
      <c r="S212" s="158"/>
      <c r="T212" s="158"/>
      <c r="U212" s="158"/>
      <c r="V212" s="158"/>
      <c r="W212" s="158"/>
      <c r="X212" s="158"/>
      <c r="Y212" s="158"/>
      <c r="Z212" s="158"/>
      <c r="AA212" s="158"/>
      <c r="AB212" s="158"/>
      <c r="AC212" s="158"/>
    </row>
    <row r="213" spans="1:31" ht="20.149999999999999" customHeight="1">
      <c r="A213" s="8" t="s">
        <v>20</v>
      </c>
      <c r="B213" s="157">
        <v>0</v>
      </c>
      <c r="C213" s="157">
        <v>0</v>
      </c>
      <c r="D213" s="157">
        <v>0</v>
      </c>
      <c r="E213" s="157">
        <v>0</v>
      </c>
      <c r="F213" s="157">
        <v>0</v>
      </c>
      <c r="G213" s="157">
        <v>0</v>
      </c>
      <c r="H213" s="157">
        <v>0</v>
      </c>
      <c r="I213" s="157">
        <v>0</v>
      </c>
      <c r="J213" s="157">
        <v>0</v>
      </c>
      <c r="K213" s="157">
        <v>0</v>
      </c>
      <c r="L213" s="157">
        <v>0</v>
      </c>
      <c r="M213" s="157">
        <v>0</v>
      </c>
      <c r="N213" s="158"/>
      <c r="O213" s="136"/>
      <c r="P213" s="158"/>
      <c r="Q213" s="158"/>
      <c r="R213" s="158"/>
      <c r="S213" s="158"/>
      <c r="T213" s="158"/>
      <c r="U213" s="158"/>
      <c r="V213" s="158"/>
      <c r="W213" s="158"/>
      <c r="X213" s="158"/>
      <c r="Y213" s="158"/>
      <c r="Z213" s="158"/>
      <c r="AA213" s="158"/>
      <c r="AB213" s="158"/>
      <c r="AC213" s="158"/>
    </row>
    <row r="214" spans="1:31" ht="20.149999999999999" customHeight="1">
      <c r="A214" s="8" t="s">
        <v>21</v>
      </c>
      <c r="B214" s="157">
        <v>0</v>
      </c>
      <c r="C214" s="157">
        <v>3</v>
      </c>
      <c r="D214" s="157">
        <v>2</v>
      </c>
      <c r="E214" s="157">
        <v>5</v>
      </c>
      <c r="F214" s="157">
        <v>0</v>
      </c>
      <c r="G214" s="157">
        <v>12000</v>
      </c>
      <c r="H214" s="157">
        <v>24000</v>
      </c>
      <c r="I214" s="157">
        <v>84</v>
      </c>
      <c r="J214" s="157">
        <v>0</v>
      </c>
      <c r="K214" s="157">
        <v>0</v>
      </c>
      <c r="L214" s="157">
        <v>84</v>
      </c>
      <c r="M214" s="157">
        <v>0</v>
      </c>
      <c r="N214" s="158"/>
      <c r="O214" s="136"/>
      <c r="P214" s="158"/>
      <c r="Q214" s="158"/>
      <c r="R214" s="158"/>
      <c r="S214" s="158"/>
      <c r="T214" s="158"/>
      <c r="U214" s="158"/>
      <c r="V214" s="158"/>
      <c r="W214" s="158"/>
      <c r="X214" s="158"/>
      <c r="Y214" s="158"/>
      <c r="Z214" s="158"/>
      <c r="AA214" s="158"/>
      <c r="AB214" s="158"/>
      <c r="AC214" s="158"/>
    </row>
    <row r="215" spans="1:31" s="10" customFormat="1" ht="20.149999999999999" customHeight="1">
      <c r="A215" s="54" t="s">
        <v>22</v>
      </c>
      <c r="B215" s="138">
        <f>SUM(B211:B214)</f>
        <v>0</v>
      </c>
      <c r="C215" s="138">
        <f t="shared" ref="C215:E215" si="60">SUM(C211:C214)</f>
        <v>16</v>
      </c>
      <c r="D215" s="138">
        <f>SUM(D211:D214)</f>
        <v>2</v>
      </c>
      <c r="E215" s="138">
        <f t="shared" si="60"/>
        <v>18</v>
      </c>
      <c r="F215" s="246"/>
      <c r="G215" s="246"/>
      <c r="H215" s="246"/>
      <c r="I215" s="138">
        <f t="shared" ref="I215:M215" si="61">SUM(I211:I214)</f>
        <v>273</v>
      </c>
      <c r="J215" s="138">
        <f t="shared" si="61"/>
        <v>16</v>
      </c>
      <c r="K215" s="138">
        <f t="shared" si="61"/>
        <v>0</v>
      </c>
      <c r="L215" s="138">
        <f t="shared" si="61"/>
        <v>257</v>
      </c>
      <c r="M215" s="138">
        <f t="shared" si="61"/>
        <v>0</v>
      </c>
      <c r="N215" s="158"/>
      <c r="O215" s="140"/>
      <c r="P215" s="160"/>
      <c r="Q215" s="160"/>
      <c r="R215" s="160"/>
      <c r="S215" s="160"/>
      <c r="T215" s="160"/>
      <c r="U215" s="160"/>
      <c r="V215" s="160"/>
      <c r="W215" s="160"/>
      <c r="X215" s="160"/>
      <c r="Y215" s="160"/>
      <c r="Z215" s="160"/>
      <c r="AA215" s="160"/>
      <c r="AB215" s="160"/>
      <c r="AC215" s="160"/>
      <c r="AE215" s="2"/>
    </row>
    <row r="216" spans="1:31" ht="20.149999999999999" customHeight="1">
      <c r="A216" s="5"/>
      <c r="B216" s="202"/>
      <c r="C216" s="202"/>
      <c r="D216" s="202"/>
      <c r="E216" s="202"/>
      <c r="F216" s="202"/>
      <c r="G216" s="202"/>
      <c r="H216" s="202"/>
      <c r="I216" s="202"/>
      <c r="J216" s="202"/>
      <c r="K216" s="202"/>
      <c r="L216" s="202"/>
      <c r="M216" s="202"/>
      <c r="N216" s="158"/>
      <c r="O216" s="136"/>
      <c r="P216" s="158"/>
      <c r="Q216" s="158"/>
      <c r="R216" s="158"/>
      <c r="S216" s="158"/>
      <c r="T216" s="158"/>
      <c r="U216" s="158"/>
      <c r="V216" s="158"/>
      <c r="W216" s="158"/>
      <c r="X216" s="158"/>
      <c r="Y216" s="158"/>
      <c r="Z216" s="158"/>
      <c r="AA216" s="158"/>
      <c r="AB216" s="158"/>
      <c r="AC216" s="158"/>
    </row>
    <row r="217" spans="1:31" ht="20.149999999999999" customHeight="1">
      <c r="A217" s="67" t="s">
        <v>277</v>
      </c>
      <c r="B217" s="143"/>
      <c r="C217" s="144"/>
      <c r="D217" s="144"/>
      <c r="E217" s="145"/>
      <c r="F217" s="143"/>
      <c r="G217" s="144"/>
      <c r="H217" s="145"/>
      <c r="I217" s="154"/>
      <c r="J217" s="143"/>
      <c r="K217" s="144"/>
      <c r="L217" s="144"/>
      <c r="M217" s="145"/>
      <c r="N217" s="158"/>
      <c r="O217" s="136"/>
      <c r="P217" s="158"/>
      <c r="Q217" s="158"/>
      <c r="R217" s="158"/>
      <c r="S217" s="158"/>
      <c r="T217" s="158"/>
      <c r="U217" s="158"/>
      <c r="V217" s="158"/>
      <c r="W217" s="158"/>
      <c r="X217" s="158"/>
      <c r="Y217" s="158"/>
      <c r="Z217" s="158"/>
      <c r="AA217" s="158"/>
      <c r="AB217" s="158"/>
      <c r="AC217" s="158"/>
    </row>
    <row r="218" spans="1:31" ht="20.149999999999999" customHeight="1">
      <c r="A218" s="8" t="s">
        <v>18</v>
      </c>
      <c r="B218" s="157">
        <v>0</v>
      </c>
      <c r="C218" s="157">
        <v>10</v>
      </c>
      <c r="D218" s="157">
        <v>0</v>
      </c>
      <c r="E218" s="157">
        <v>10</v>
      </c>
      <c r="F218" s="157">
        <v>0</v>
      </c>
      <c r="G218" s="157">
        <v>19960</v>
      </c>
      <c r="H218" s="157">
        <v>0</v>
      </c>
      <c r="I218" s="157">
        <v>200</v>
      </c>
      <c r="J218" s="157">
        <v>0</v>
      </c>
      <c r="K218" s="157">
        <v>0</v>
      </c>
      <c r="L218" s="157">
        <v>200</v>
      </c>
      <c r="M218" s="157">
        <v>0</v>
      </c>
      <c r="N218" s="158"/>
      <c r="O218" s="136"/>
      <c r="P218" s="158"/>
      <c r="Q218" s="158"/>
      <c r="R218" s="158"/>
      <c r="S218" s="158"/>
      <c r="T218" s="158"/>
      <c r="U218" s="158"/>
      <c r="V218" s="158"/>
      <c r="W218" s="158"/>
      <c r="X218" s="158"/>
      <c r="Y218" s="158"/>
      <c r="Z218" s="158"/>
      <c r="AA218" s="158"/>
      <c r="AB218" s="158"/>
      <c r="AC218" s="158"/>
    </row>
    <row r="219" spans="1:31" ht="20.149999999999999" customHeight="1">
      <c r="A219" s="8" t="s">
        <v>19</v>
      </c>
      <c r="B219" s="157">
        <v>0</v>
      </c>
      <c r="C219" s="157">
        <v>50</v>
      </c>
      <c r="D219" s="157">
        <v>0</v>
      </c>
      <c r="E219" s="157">
        <v>50</v>
      </c>
      <c r="F219" s="157">
        <v>0</v>
      </c>
      <c r="G219" s="157">
        <v>21020</v>
      </c>
      <c r="H219" s="157">
        <v>0</v>
      </c>
      <c r="I219" s="157">
        <v>1051</v>
      </c>
      <c r="J219" s="157">
        <v>0</v>
      </c>
      <c r="K219" s="157">
        <v>0</v>
      </c>
      <c r="L219" s="157">
        <v>1051</v>
      </c>
      <c r="M219" s="157">
        <v>0</v>
      </c>
      <c r="N219" s="158"/>
      <c r="O219" s="136"/>
      <c r="P219" s="158"/>
      <c r="Q219" s="158"/>
      <c r="R219" s="158"/>
      <c r="S219" s="158"/>
      <c r="T219" s="158"/>
      <c r="U219" s="158"/>
      <c r="V219" s="158"/>
      <c r="W219" s="158"/>
      <c r="X219" s="158"/>
      <c r="Y219" s="158"/>
      <c r="Z219" s="158"/>
      <c r="AA219" s="158"/>
      <c r="AB219" s="158"/>
      <c r="AC219" s="158"/>
    </row>
    <row r="220" spans="1:31" ht="20.149999999999999" customHeight="1">
      <c r="A220" s="8" t="s">
        <v>20</v>
      </c>
      <c r="B220" s="157">
        <v>0</v>
      </c>
      <c r="C220" s="157">
        <v>0</v>
      </c>
      <c r="D220" s="157">
        <v>0</v>
      </c>
      <c r="E220" s="157">
        <v>0</v>
      </c>
      <c r="F220" s="157">
        <v>0</v>
      </c>
      <c r="G220" s="157">
        <v>0</v>
      </c>
      <c r="H220" s="157">
        <v>0</v>
      </c>
      <c r="I220" s="157">
        <v>0</v>
      </c>
      <c r="J220" s="157">
        <v>0</v>
      </c>
      <c r="K220" s="157">
        <v>0</v>
      </c>
      <c r="L220" s="157">
        <v>0</v>
      </c>
      <c r="M220" s="157">
        <v>0</v>
      </c>
      <c r="N220" s="158"/>
      <c r="O220" s="136"/>
      <c r="P220" s="158"/>
      <c r="Q220" s="158"/>
      <c r="R220" s="158"/>
      <c r="S220" s="158"/>
      <c r="T220" s="158"/>
      <c r="U220" s="158"/>
      <c r="V220" s="158"/>
      <c r="W220" s="158"/>
      <c r="X220" s="158"/>
      <c r="Y220" s="158"/>
      <c r="Z220" s="158"/>
      <c r="AA220" s="158"/>
      <c r="AB220" s="158"/>
      <c r="AC220" s="158"/>
    </row>
    <row r="221" spans="1:31" ht="20.149999999999999" customHeight="1">
      <c r="A221" s="8" t="s">
        <v>21</v>
      </c>
      <c r="B221" s="157">
        <v>0</v>
      </c>
      <c r="C221" s="157">
        <v>2</v>
      </c>
      <c r="D221" s="157">
        <v>0</v>
      </c>
      <c r="E221" s="157">
        <v>2</v>
      </c>
      <c r="F221" s="157">
        <v>0</v>
      </c>
      <c r="G221" s="157">
        <v>20000</v>
      </c>
      <c r="H221" s="157">
        <v>0</v>
      </c>
      <c r="I221" s="157">
        <v>40</v>
      </c>
      <c r="J221" s="157">
        <v>0</v>
      </c>
      <c r="K221" s="157">
        <v>0</v>
      </c>
      <c r="L221" s="157">
        <v>40</v>
      </c>
      <c r="M221" s="157">
        <v>0</v>
      </c>
      <c r="N221" s="158"/>
      <c r="O221" s="136"/>
      <c r="P221" s="158"/>
      <c r="Q221" s="158"/>
      <c r="R221" s="158"/>
      <c r="S221" s="158"/>
      <c r="T221" s="158"/>
      <c r="U221" s="158"/>
      <c r="V221" s="158"/>
      <c r="W221" s="158"/>
      <c r="X221" s="158"/>
      <c r="Y221" s="158"/>
      <c r="Z221" s="158"/>
      <c r="AA221" s="158"/>
      <c r="AB221" s="158"/>
      <c r="AC221" s="158"/>
    </row>
    <row r="222" spans="1:31" s="10" customFormat="1" ht="20.149999999999999" customHeight="1">
      <c r="A222" s="54" t="s">
        <v>22</v>
      </c>
      <c r="B222" s="138">
        <f>SUM(B218:B221)</f>
        <v>0</v>
      </c>
      <c r="C222" s="138">
        <f t="shared" ref="C222:E222" si="62">SUM(C218:C221)</f>
        <v>62</v>
      </c>
      <c r="D222" s="138">
        <f>SUM(D218:D221)</f>
        <v>0</v>
      </c>
      <c r="E222" s="138">
        <f t="shared" si="62"/>
        <v>62</v>
      </c>
      <c r="F222" s="246"/>
      <c r="G222" s="246"/>
      <c r="H222" s="246"/>
      <c r="I222" s="138">
        <f t="shared" ref="I222:M222" si="63">SUM(I218:I221)</f>
        <v>1291</v>
      </c>
      <c r="J222" s="138">
        <f t="shared" si="63"/>
        <v>0</v>
      </c>
      <c r="K222" s="138">
        <f t="shared" si="63"/>
        <v>0</v>
      </c>
      <c r="L222" s="138">
        <f t="shared" si="63"/>
        <v>1291</v>
      </c>
      <c r="M222" s="138">
        <f t="shared" si="63"/>
        <v>0</v>
      </c>
      <c r="N222" s="2"/>
      <c r="O222" s="97"/>
      <c r="AE222" s="2"/>
    </row>
    <row r="223" spans="1:31" ht="20.149999999999999" customHeight="1">
      <c r="A223" s="5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</row>
    <row r="224" spans="1:31" ht="20.149999999999999" customHeight="1">
      <c r="A224" s="67" t="s">
        <v>158</v>
      </c>
      <c r="B224" s="36"/>
      <c r="C224" s="37"/>
      <c r="D224" s="37"/>
      <c r="E224" s="38"/>
      <c r="F224" s="36"/>
      <c r="G224" s="37"/>
      <c r="H224" s="38"/>
      <c r="I224" s="45"/>
      <c r="J224" s="36"/>
      <c r="K224" s="37"/>
      <c r="L224" s="37"/>
      <c r="M224" s="38"/>
    </row>
    <row r="225" spans="1:31" ht="20.149999999999999" customHeight="1">
      <c r="A225" s="8" t="s">
        <v>18</v>
      </c>
      <c r="B225" s="50">
        <v>0</v>
      </c>
      <c r="C225" s="50">
        <v>52</v>
      </c>
      <c r="D225" s="50">
        <v>42</v>
      </c>
      <c r="E225" s="50">
        <v>94</v>
      </c>
      <c r="F225" s="50">
        <v>0</v>
      </c>
      <c r="G225" s="50">
        <v>12776</v>
      </c>
      <c r="H225" s="50">
        <v>23697</v>
      </c>
      <c r="I225" s="50">
        <v>1660</v>
      </c>
      <c r="J225" s="50">
        <v>0</v>
      </c>
      <c r="K225" s="50">
        <v>17</v>
      </c>
      <c r="L225" s="50">
        <v>1643</v>
      </c>
      <c r="M225" s="50">
        <v>0</v>
      </c>
    </row>
    <row r="226" spans="1:31" ht="20.149999999999999" customHeight="1">
      <c r="A226" s="8" t="s">
        <v>19</v>
      </c>
      <c r="B226" s="50">
        <v>0</v>
      </c>
      <c r="C226" s="50">
        <v>114</v>
      </c>
      <c r="D226" s="50">
        <v>1</v>
      </c>
      <c r="E226" s="50">
        <v>115</v>
      </c>
      <c r="F226" s="50">
        <v>0</v>
      </c>
      <c r="G226" s="50">
        <v>20645</v>
      </c>
      <c r="H226" s="50">
        <v>24000</v>
      </c>
      <c r="I226" s="50">
        <v>2378</v>
      </c>
      <c r="J226" s="50">
        <v>0</v>
      </c>
      <c r="K226" s="50">
        <v>24</v>
      </c>
      <c r="L226" s="50">
        <v>2354</v>
      </c>
      <c r="M226" s="50">
        <v>0</v>
      </c>
    </row>
    <row r="227" spans="1:31" ht="20.149999999999999" customHeight="1">
      <c r="A227" s="8" t="s">
        <v>20</v>
      </c>
      <c r="B227" s="50">
        <v>0</v>
      </c>
      <c r="C227" s="50">
        <v>55</v>
      </c>
      <c r="D227" s="50">
        <v>21</v>
      </c>
      <c r="E227" s="50">
        <v>76</v>
      </c>
      <c r="F227" s="50">
        <v>0</v>
      </c>
      <c r="G227" s="50">
        <v>8708</v>
      </c>
      <c r="H227" s="50">
        <v>22200</v>
      </c>
      <c r="I227" s="50">
        <v>945</v>
      </c>
      <c r="J227" s="50">
        <v>0</v>
      </c>
      <c r="K227" s="50">
        <v>425</v>
      </c>
      <c r="L227" s="50">
        <v>520</v>
      </c>
      <c r="M227" s="50">
        <v>0</v>
      </c>
    </row>
    <row r="228" spans="1:31" ht="20.149999999999999" customHeight="1">
      <c r="A228" s="8" t="s">
        <v>21</v>
      </c>
      <c r="B228" s="50">
        <v>0</v>
      </c>
      <c r="C228" s="50">
        <v>126</v>
      </c>
      <c r="D228" s="50">
        <v>19</v>
      </c>
      <c r="E228" s="50">
        <v>145</v>
      </c>
      <c r="F228" s="50">
        <v>0</v>
      </c>
      <c r="G228" s="50">
        <v>12010</v>
      </c>
      <c r="H228" s="50">
        <v>23861</v>
      </c>
      <c r="I228" s="50">
        <v>1967</v>
      </c>
      <c r="J228" s="50">
        <v>0</v>
      </c>
      <c r="K228" s="50">
        <v>15</v>
      </c>
      <c r="L228" s="50">
        <v>1952</v>
      </c>
      <c r="M228" s="50">
        <v>0</v>
      </c>
    </row>
    <row r="229" spans="1:31" s="10" customFormat="1" ht="20.149999999999999" customHeight="1">
      <c r="A229" s="54" t="s">
        <v>22</v>
      </c>
      <c r="B229" s="138">
        <f>SUM(B225:B228)</f>
        <v>0</v>
      </c>
      <c r="C229" s="138">
        <f t="shared" ref="C229:E229" si="64">SUM(C225:C228)</f>
        <v>347</v>
      </c>
      <c r="D229" s="138">
        <f>SUM(D225:D228)</f>
        <v>83</v>
      </c>
      <c r="E229" s="138">
        <f t="shared" si="64"/>
        <v>430</v>
      </c>
      <c r="F229" s="246"/>
      <c r="G229" s="246"/>
      <c r="H229" s="246"/>
      <c r="I229" s="138">
        <f t="shared" ref="I229:M229" si="65">SUM(I225:I228)</f>
        <v>6950</v>
      </c>
      <c r="J229" s="138">
        <f t="shared" si="65"/>
        <v>0</v>
      </c>
      <c r="K229" s="138">
        <f t="shared" si="65"/>
        <v>481</v>
      </c>
      <c r="L229" s="138">
        <f t="shared" si="65"/>
        <v>6469</v>
      </c>
      <c r="M229" s="138">
        <f t="shared" si="65"/>
        <v>0</v>
      </c>
      <c r="N229" s="2"/>
      <c r="O229" s="97"/>
      <c r="AE229" s="2"/>
    </row>
    <row r="230" spans="1:31" ht="20.149999999999999" customHeight="1">
      <c r="A230" s="5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</row>
    <row r="231" spans="1:31" ht="20.149999999999999" customHeight="1">
      <c r="A231" s="67" t="s">
        <v>159</v>
      </c>
      <c r="B231" s="36"/>
      <c r="C231" s="37"/>
      <c r="D231" s="37"/>
      <c r="E231" s="38"/>
      <c r="F231" s="36"/>
      <c r="G231" s="37"/>
      <c r="H231" s="38"/>
      <c r="I231" s="45"/>
      <c r="J231" s="36"/>
      <c r="K231" s="37"/>
      <c r="L231" s="37"/>
      <c r="M231" s="38"/>
    </row>
    <row r="232" spans="1:31" ht="20.149999999999999" customHeight="1">
      <c r="A232" s="8" t="s">
        <v>18</v>
      </c>
      <c r="B232" s="50">
        <v>0</v>
      </c>
      <c r="C232" s="50">
        <v>34</v>
      </c>
      <c r="D232" s="50">
        <v>5</v>
      </c>
      <c r="E232" s="50">
        <v>39</v>
      </c>
      <c r="F232" s="50">
        <v>0</v>
      </c>
      <c r="G232" s="50">
        <v>7346</v>
      </c>
      <c r="H232" s="50">
        <v>25828</v>
      </c>
      <c r="I232" s="50">
        <v>379</v>
      </c>
      <c r="J232" s="50">
        <v>0</v>
      </c>
      <c r="K232" s="50">
        <v>4</v>
      </c>
      <c r="L232" s="50">
        <v>375</v>
      </c>
      <c r="M232" s="50">
        <v>0</v>
      </c>
      <c r="P232" s="90"/>
    </row>
    <row r="233" spans="1:31" ht="20.149999999999999" customHeight="1">
      <c r="A233" s="8" t="s">
        <v>19</v>
      </c>
      <c r="B233" s="50">
        <v>0</v>
      </c>
      <c r="C233" s="50">
        <v>19</v>
      </c>
      <c r="D233" s="50">
        <v>1</v>
      </c>
      <c r="E233" s="50">
        <v>20</v>
      </c>
      <c r="F233" s="50">
        <v>0</v>
      </c>
      <c r="G233" s="50">
        <v>8295</v>
      </c>
      <c r="H233" s="50">
        <v>18000</v>
      </c>
      <c r="I233" s="50">
        <v>176</v>
      </c>
      <c r="J233" s="50">
        <v>0</v>
      </c>
      <c r="K233" s="50">
        <v>3</v>
      </c>
      <c r="L233" s="50">
        <v>173</v>
      </c>
      <c r="M233" s="50">
        <v>0</v>
      </c>
    </row>
    <row r="234" spans="1:31" ht="20.149999999999999" customHeight="1">
      <c r="A234" s="8" t="s">
        <v>20</v>
      </c>
      <c r="B234" s="50">
        <v>0</v>
      </c>
      <c r="C234" s="50">
        <v>136</v>
      </c>
      <c r="D234" s="50">
        <v>0</v>
      </c>
      <c r="E234" s="50">
        <v>136</v>
      </c>
      <c r="F234" s="50">
        <v>0</v>
      </c>
      <c r="G234" s="50">
        <v>6115</v>
      </c>
      <c r="H234" s="50">
        <v>0</v>
      </c>
      <c r="I234" s="50">
        <v>832</v>
      </c>
      <c r="J234" s="50">
        <v>0</v>
      </c>
      <c r="K234" s="50">
        <v>566</v>
      </c>
      <c r="L234" s="50">
        <v>266</v>
      </c>
      <c r="M234" s="50">
        <v>0</v>
      </c>
    </row>
    <row r="235" spans="1:31" ht="20.149999999999999" customHeight="1">
      <c r="A235" s="8" t="s">
        <v>21</v>
      </c>
      <c r="B235" s="50">
        <v>63</v>
      </c>
      <c r="C235" s="50">
        <v>49</v>
      </c>
      <c r="D235" s="50">
        <v>7</v>
      </c>
      <c r="E235" s="50">
        <v>119</v>
      </c>
      <c r="F235" s="50">
        <v>2500</v>
      </c>
      <c r="G235" s="50">
        <v>6053</v>
      </c>
      <c r="H235" s="50">
        <v>8447</v>
      </c>
      <c r="I235" s="50">
        <v>513</v>
      </c>
      <c r="J235" s="50">
        <v>0</v>
      </c>
      <c r="K235" s="50">
        <v>5</v>
      </c>
      <c r="L235" s="50">
        <v>508</v>
      </c>
      <c r="M235" s="50">
        <v>0</v>
      </c>
    </row>
    <row r="236" spans="1:31" s="10" customFormat="1" ht="20.149999999999999" customHeight="1">
      <c r="A236" s="54" t="s">
        <v>22</v>
      </c>
      <c r="B236" s="138">
        <f>SUM(B232:B235)</f>
        <v>63</v>
      </c>
      <c r="C236" s="138">
        <f t="shared" ref="C236:E236" si="66">SUM(C232:C235)</f>
        <v>238</v>
      </c>
      <c r="D236" s="138">
        <f>SUM(D232:D235)</f>
        <v>13</v>
      </c>
      <c r="E236" s="138">
        <f t="shared" si="66"/>
        <v>314</v>
      </c>
      <c r="F236" s="246"/>
      <c r="G236" s="246"/>
      <c r="H236" s="246"/>
      <c r="I236" s="138">
        <f t="shared" ref="I236:M236" si="67">SUM(I232:I235)</f>
        <v>1900</v>
      </c>
      <c r="J236" s="138">
        <f t="shared" si="67"/>
        <v>0</v>
      </c>
      <c r="K236" s="138">
        <f t="shared" si="67"/>
        <v>578</v>
      </c>
      <c r="L236" s="138">
        <f t="shared" si="67"/>
        <v>1322</v>
      </c>
      <c r="M236" s="138">
        <f t="shared" si="67"/>
        <v>0</v>
      </c>
      <c r="N236" s="2"/>
      <c r="O236" s="97"/>
      <c r="AE236" s="2"/>
    </row>
    <row r="237" spans="1:31" ht="20.149999999999999" customHeight="1">
      <c r="A237" s="5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</row>
    <row r="238" spans="1:31" ht="20.149999999999999" customHeight="1">
      <c r="A238" s="67" t="s">
        <v>160</v>
      </c>
      <c r="B238" s="36"/>
      <c r="C238" s="37"/>
      <c r="D238" s="37"/>
      <c r="E238" s="38"/>
      <c r="F238" s="36"/>
      <c r="G238" s="37"/>
      <c r="H238" s="38"/>
      <c r="I238" s="45"/>
      <c r="J238" s="36"/>
      <c r="K238" s="37"/>
      <c r="L238" s="37"/>
      <c r="M238" s="38"/>
    </row>
    <row r="239" spans="1:31" ht="20.149999999999999" customHeight="1">
      <c r="A239" s="8" t="s">
        <v>18</v>
      </c>
      <c r="B239" s="50">
        <v>17</v>
      </c>
      <c r="C239" s="50">
        <v>137</v>
      </c>
      <c r="D239" s="50">
        <v>0</v>
      </c>
      <c r="E239" s="50">
        <v>154</v>
      </c>
      <c r="F239" s="50">
        <v>5729</v>
      </c>
      <c r="G239" s="50">
        <v>10655</v>
      </c>
      <c r="H239" s="50">
        <v>0</v>
      </c>
      <c r="I239" s="50">
        <v>1557</v>
      </c>
      <c r="J239" s="50">
        <v>0</v>
      </c>
      <c r="K239" s="50">
        <v>49</v>
      </c>
      <c r="L239" s="50">
        <v>1508</v>
      </c>
      <c r="M239" s="50">
        <v>0</v>
      </c>
    </row>
    <row r="240" spans="1:31" ht="20.149999999999999" customHeight="1">
      <c r="A240" s="8" t="s">
        <v>19</v>
      </c>
      <c r="B240" s="50">
        <v>0</v>
      </c>
      <c r="C240" s="50">
        <v>91</v>
      </c>
      <c r="D240" s="50">
        <v>0</v>
      </c>
      <c r="E240" s="50">
        <v>91</v>
      </c>
      <c r="F240" s="50">
        <v>0</v>
      </c>
      <c r="G240" s="50">
        <v>10813</v>
      </c>
      <c r="H240" s="50">
        <v>0</v>
      </c>
      <c r="I240" s="50">
        <v>984</v>
      </c>
      <c r="J240" s="50">
        <v>0</v>
      </c>
      <c r="K240" s="50">
        <v>20</v>
      </c>
      <c r="L240" s="50">
        <v>964</v>
      </c>
      <c r="M240" s="50">
        <v>0</v>
      </c>
    </row>
    <row r="241" spans="1:31" ht="20.149999999999999" customHeight="1">
      <c r="A241" s="8" t="s">
        <v>20</v>
      </c>
      <c r="B241" s="50">
        <v>0</v>
      </c>
      <c r="C241" s="50">
        <v>6</v>
      </c>
      <c r="D241" s="50">
        <v>0</v>
      </c>
      <c r="E241" s="50">
        <v>6</v>
      </c>
      <c r="F241" s="50">
        <v>0</v>
      </c>
      <c r="G241" s="50">
        <v>8305</v>
      </c>
      <c r="H241" s="50">
        <v>0</v>
      </c>
      <c r="I241" s="50">
        <v>50</v>
      </c>
      <c r="J241" s="50">
        <v>0</v>
      </c>
      <c r="K241" s="50">
        <v>32</v>
      </c>
      <c r="L241" s="50">
        <v>18</v>
      </c>
      <c r="M241" s="50">
        <v>0</v>
      </c>
    </row>
    <row r="242" spans="1:31" ht="20.149999999999999" customHeight="1">
      <c r="A242" s="8" t="s">
        <v>21</v>
      </c>
      <c r="B242" s="50">
        <v>3</v>
      </c>
      <c r="C242" s="50">
        <v>84</v>
      </c>
      <c r="D242" s="50">
        <v>0</v>
      </c>
      <c r="E242" s="50">
        <v>87</v>
      </c>
      <c r="F242" s="50">
        <v>2500</v>
      </c>
      <c r="G242" s="50">
        <v>10000</v>
      </c>
      <c r="H242" s="50">
        <v>0</v>
      </c>
      <c r="I242" s="50">
        <v>848</v>
      </c>
      <c r="J242" s="50">
        <v>0</v>
      </c>
      <c r="K242" s="50">
        <v>16</v>
      </c>
      <c r="L242" s="50">
        <v>832</v>
      </c>
      <c r="M242" s="50">
        <v>0</v>
      </c>
    </row>
    <row r="243" spans="1:31" s="10" customFormat="1" ht="20.149999999999999" customHeight="1">
      <c r="A243" s="54" t="s">
        <v>22</v>
      </c>
      <c r="B243" s="138">
        <f>SUM(B239:B242)</f>
        <v>20</v>
      </c>
      <c r="C243" s="138">
        <f t="shared" ref="C243:E243" si="68">SUM(C239:C242)</f>
        <v>318</v>
      </c>
      <c r="D243" s="138">
        <f>SUM(D239:D242)</f>
        <v>0</v>
      </c>
      <c r="E243" s="138">
        <f t="shared" si="68"/>
        <v>338</v>
      </c>
      <c r="F243" s="246"/>
      <c r="G243" s="246"/>
      <c r="H243" s="246"/>
      <c r="I243" s="138">
        <f t="shared" ref="I243:M243" si="69">SUM(I239:I242)</f>
        <v>3439</v>
      </c>
      <c r="J243" s="138">
        <f t="shared" si="69"/>
        <v>0</v>
      </c>
      <c r="K243" s="138">
        <f t="shared" si="69"/>
        <v>117</v>
      </c>
      <c r="L243" s="138">
        <f t="shared" si="69"/>
        <v>3322</v>
      </c>
      <c r="M243" s="138">
        <f t="shared" si="69"/>
        <v>0</v>
      </c>
      <c r="N243" s="2"/>
      <c r="O243" s="97"/>
      <c r="AE243" s="2"/>
    </row>
    <row r="244" spans="1:31" ht="15.75" customHeight="1">
      <c r="A244" s="5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</row>
    <row r="245" spans="1:31" ht="20.149999999999999" customHeight="1">
      <c r="A245" s="67" t="s">
        <v>304</v>
      </c>
      <c r="B245" s="36"/>
      <c r="C245" s="37"/>
      <c r="D245" s="37"/>
      <c r="E245" s="38"/>
      <c r="F245" s="36"/>
      <c r="G245" s="37"/>
      <c r="H245" s="38"/>
      <c r="I245" s="45"/>
      <c r="J245" s="36"/>
      <c r="K245" s="37"/>
      <c r="L245" s="37"/>
      <c r="M245" s="38"/>
      <c r="V245" s="90" t="s">
        <v>223</v>
      </c>
    </row>
    <row r="246" spans="1:31" ht="20.149999999999999" customHeight="1">
      <c r="A246" s="8" t="s">
        <v>18</v>
      </c>
      <c r="B246" s="50">
        <v>0</v>
      </c>
      <c r="C246" s="50">
        <v>4</v>
      </c>
      <c r="D246" s="50">
        <v>0</v>
      </c>
      <c r="E246" s="50">
        <v>4</v>
      </c>
      <c r="F246" s="50">
        <v>0</v>
      </c>
      <c r="G246" s="50">
        <v>20000</v>
      </c>
      <c r="H246" s="50">
        <v>0</v>
      </c>
      <c r="I246" s="50">
        <v>80</v>
      </c>
      <c r="J246" s="50">
        <v>0</v>
      </c>
      <c r="K246" s="50">
        <v>0</v>
      </c>
      <c r="L246" s="50">
        <v>80</v>
      </c>
      <c r="M246" s="50">
        <v>0</v>
      </c>
    </row>
    <row r="247" spans="1:31" ht="20.149999999999999" customHeight="1">
      <c r="A247" s="8" t="s">
        <v>19</v>
      </c>
      <c r="B247" s="50">
        <v>0</v>
      </c>
      <c r="C247" s="50">
        <v>0</v>
      </c>
      <c r="D247" s="50">
        <v>0</v>
      </c>
      <c r="E247" s="50">
        <v>0</v>
      </c>
      <c r="F247" s="50">
        <v>0</v>
      </c>
      <c r="G247" s="50">
        <v>0</v>
      </c>
      <c r="H247" s="50">
        <v>0</v>
      </c>
      <c r="I247" s="50">
        <v>0</v>
      </c>
      <c r="J247" s="50">
        <v>0</v>
      </c>
      <c r="K247" s="50">
        <v>0</v>
      </c>
      <c r="L247" s="50">
        <v>0</v>
      </c>
      <c r="M247" s="50">
        <v>0</v>
      </c>
    </row>
    <row r="248" spans="1:31" ht="20.149999999999999" customHeight="1">
      <c r="A248" s="8" t="s">
        <v>20</v>
      </c>
      <c r="B248" s="50">
        <v>0</v>
      </c>
      <c r="C248" s="50">
        <v>0</v>
      </c>
      <c r="D248" s="50">
        <v>0</v>
      </c>
      <c r="E248" s="50">
        <v>0</v>
      </c>
      <c r="F248" s="50">
        <v>0</v>
      </c>
      <c r="G248" s="50">
        <v>0</v>
      </c>
      <c r="H248" s="50">
        <v>0</v>
      </c>
      <c r="I248" s="50">
        <v>0</v>
      </c>
      <c r="J248" s="50">
        <v>0</v>
      </c>
      <c r="K248" s="50">
        <v>0</v>
      </c>
      <c r="L248" s="50">
        <v>0</v>
      </c>
      <c r="M248" s="50">
        <v>0</v>
      </c>
    </row>
    <row r="249" spans="1:31" ht="20.149999999999999" customHeight="1">
      <c r="A249" s="8" t="s">
        <v>21</v>
      </c>
      <c r="B249" s="50">
        <v>0</v>
      </c>
      <c r="C249" s="50">
        <v>59</v>
      </c>
      <c r="D249" s="50">
        <v>0</v>
      </c>
      <c r="E249" s="50">
        <v>59</v>
      </c>
      <c r="F249" s="50">
        <v>0</v>
      </c>
      <c r="G249" s="50">
        <v>20000</v>
      </c>
      <c r="H249" s="50">
        <v>0</v>
      </c>
      <c r="I249" s="50">
        <v>1180</v>
      </c>
      <c r="J249" s="50">
        <v>0</v>
      </c>
      <c r="K249" s="50">
        <v>20</v>
      </c>
      <c r="L249" s="50">
        <v>1160</v>
      </c>
      <c r="M249" s="50">
        <v>0</v>
      </c>
    </row>
    <row r="250" spans="1:31" s="10" customFormat="1" ht="20.149999999999999" customHeight="1">
      <c r="A250" s="54" t="s">
        <v>22</v>
      </c>
      <c r="B250" s="138">
        <f>SUM(B246:B249)</f>
        <v>0</v>
      </c>
      <c r="C250" s="138">
        <f t="shared" ref="C250:E250" si="70">SUM(C246:C249)</f>
        <v>63</v>
      </c>
      <c r="D250" s="138">
        <f>SUM(D246:D249)</f>
        <v>0</v>
      </c>
      <c r="E250" s="138">
        <f t="shared" si="70"/>
        <v>63</v>
      </c>
      <c r="F250" s="246"/>
      <c r="G250" s="246"/>
      <c r="H250" s="246"/>
      <c r="I250" s="138">
        <f t="shared" ref="I250:M250" si="71">SUM(I246:I249)</f>
        <v>1260</v>
      </c>
      <c r="J250" s="138">
        <f t="shared" si="71"/>
        <v>0</v>
      </c>
      <c r="K250" s="138">
        <f t="shared" si="71"/>
        <v>20</v>
      </c>
      <c r="L250" s="138">
        <f t="shared" si="71"/>
        <v>1240</v>
      </c>
      <c r="M250" s="138">
        <f t="shared" si="71"/>
        <v>0</v>
      </c>
      <c r="N250" s="2"/>
      <c r="O250" s="97"/>
      <c r="AE250" s="2"/>
    </row>
    <row r="251" spans="1:31" ht="20.149999999999999" customHeight="1">
      <c r="A251" s="5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</row>
    <row r="252" spans="1:31" ht="20.149999999999999" customHeight="1">
      <c r="A252" s="67" t="s">
        <v>161</v>
      </c>
      <c r="B252" s="36"/>
      <c r="C252" s="37"/>
      <c r="D252" s="37"/>
      <c r="E252" s="38"/>
      <c r="F252" s="36"/>
      <c r="G252" s="37"/>
      <c r="H252" s="38"/>
      <c r="I252" s="45"/>
      <c r="J252" s="36"/>
      <c r="K252" s="37"/>
      <c r="L252" s="37"/>
      <c r="M252" s="38"/>
    </row>
    <row r="253" spans="1:31" ht="20.149999999999999" customHeight="1">
      <c r="A253" s="8" t="s">
        <v>18</v>
      </c>
      <c r="B253" s="50">
        <v>0</v>
      </c>
      <c r="C253" s="50">
        <v>0</v>
      </c>
      <c r="D253" s="50">
        <v>0</v>
      </c>
      <c r="E253" s="50">
        <v>0</v>
      </c>
      <c r="F253" s="50">
        <v>0</v>
      </c>
      <c r="G253" s="50">
        <v>0</v>
      </c>
      <c r="H253" s="50">
        <v>0</v>
      </c>
      <c r="I253" s="50">
        <v>0</v>
      </c>
      <c r="J253" s="50">
        <v>0</v>
      </c>
      <c r="K253" s="50">
        <v>0</v>
      </c>
      <c r="L253" s="50">
        <v>0</v>
      </c>
      <c r="M253" s="50">
        <v>0</v>
      </c>
    </row>
    <row r="254" spans="1:31" ht="20.149999999999999" customHeight="1">
      <c r="A254" s="8" t="s">
        <v>19</v>
      </c>
      <c r="B254" s="50">
        <v>0</v>
      </c>
      <c r="C254" s="50">
        <v>0</v>
      </c>
      <c r="D254" s="50">
        <v>0</v>
      </c>
      <c r="E254" s="50">
        <v>0</v>
      </c>
      <c r="F254" s="50">
        <v>0</v>
      </c>
      <c r="G254" s="50">
        <v>0</v>
      </c>
      <c r="H254" s="50">
        <v>0</v>
      </c>
      <c r="I254" s="50">
        <v>0</v>
      </c>
      <c r="J254" s="50">
        <v>0</v>
      </c>
      <c r="K254" s="50">
        <v>0</v>
      </c>
      <c r="L254" s="50">
        <v>0</v>
      </c>
      <c r="M254" s="50">
        <v>0</v>
      </c>
    </row>
    <row r="255" spans="1:31" ht="20.149999999999999" customHeight="1">
      <c r="A255" s="8" t="s">
        <v>20</v>
      </c>
      <c r="B255" s="50">
        <v>0</v>
      </c>
      <c r="C255" s="50">
        <v>0</v>
      </c>
      <c r="D255" s="50">
        <v>0</v>
      </c>
      <c r="E255" s="50">
        <v>0</v>
      </c>
      <c r="F255" s="50">
        <v>0</v>
      </c>
      <c r="G255" s="50">
        <v>0</v>
      </c>
      <c r="H255" s="50">
        <v>0</v>
      </c>
      <c r="I255" s="50">
        <v>0</v>
      </c>
      <c r="J255" s="50">
        <v>0</v>
      </c>
      <c r="K255" s="50">
        <v>0</v>
      </c>
      <c r="L255" s="50">
        <v>0</v>
      </c>
      <c r="M255" s="50">
        <v>0</v>
      </c>
    </row>
    <row r="256" spans="1:31" ht="20.149999999999999" customHeight="1">
      <c r="A256" s="8" t="s">
        <v>21</v>
      </c>
      <c r="B256" s="50">
        <v>0</v>
      </c>
      <c r="C256" s="50">
        <v>4</v>
      </c>
      <c r="D256" s="50">
        <v>0</v>
      </c>
      <c r="E256" s="50">
        <v>4</v>
      </c>
      <c r="F256" s="50">
        <v>0</v>
      </c>
      <c r="G256" s="50">
        <v>20000</v>
      </c>
      <c r="H256" s="50">
        <v>0</v>
      </c>
      <c r="I256" s="50">
        <v>80</v>
      </c>
      <c r="J256" s="50">
        <v>0</v>
      </c>
      <c r="K256" s="50">
        <v>0</v>
      </c>
      <c r="L256" s="50">
        <v>80</v>
      </c>
      <c r="M256" s="50">
        <v>0</v>
      </c>
    </row>
    <row r="257" spans="1:31" ht="20.149999999999999" customHeight="1">
      <c r="A257" s="54" t="s">
        <v>22</v>
      </c>
      <c r="B257" s="138">
        <f>SUM(B253:B256)</f>
        <v>0</v>
      </c>
      <c r="C257" s="138">
        <f t="shared" ref="C257" si="72">SUM(C253:C256)</f>
        <v>4</v>
      </c>
      <c r="D257" s="138">
        <f>SUM(D253:D256)</f>
        <v>0</v>
      </c>
      <c r="E257" s="138">
        <f t="shared" ref="E257" si="73">SUM(E253:E256)</f>
        <v>4</v>
      </c>
      <c r="F257" s="246"/>
      <c r="G257" s="246"/>
      <c r="H257" s="246"/>
      <c r="I257" s="138">
        <f t="shared" ref="I257:M257" si="74">SUM(I253:I256)</f>
        <v>80</v>
      </c>
      <c r="J257" s="138">
        <f t="shared" si="74"/>
        <v>0</v>
      </c>
      <c r="K257" s="138">
        <f t="shared" si="74"/>
        <v>0</v>
      </c>
      <c r="L257" s="138">
        <f t="shared" si="74"/>
        <v>80</v>
      </c>
      <c r="M257" s="138">
        <f t="shared" si="74"/>
        <v>0</v>
      </c>
    </row>
    <row r="258" spans="1:31" ht="20.149999999999999" customHeight="1">
      <c r="A258" s="5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</row>
    <row r="259" spans="1:31" ht="20.149999999999999" customHeight="1">
      <c r="A259" s="67" t="s">
        <v>162</v>
      </c>
      <c r="B259" s="36"/>
      <c r="C259" s="37"/>
      <c r="D259" s="37"/>
      <c r="E259" s="38"/>
      <c r="F259" s="36"/>
      <c r="G259" s="37"/>
      <c r="H259" s="38"/>
      <c r="I259" s="45"/>
      <c r="J259" s="36"/>
      <c r="K259" s="37"/>
      <c r="L259" s="37"/>
      <c r="M259" s="38"/>
    </row>
    <row r="260" spans="1:31" ht="20.149999999999999" customHeight="1">
      <c r="A260" s="8" t="s">
        <v>18</v>
      </c>
      <c r="B260" s="50">
        <f>(B8+B15+B22+B29+B36+B43+B50+B57+B64+B71+B78+B85+B92+B99+B106+B113+B120+B127+B134+B141+B148+B155+B162+B169+B176+B183+B190+B197+B204+B211+B218+B225+B232+B239+B246+B253)</f>
        <v>118</v>
      </c>
      <c r="C260" s="50">
        <f t="shared" ref="C260:E260" si="75">(C8+C15+C22+C29+C36+C43+C50+C57+C64+C71+C78+C85+C92+C99+C106+C113+C120+C127+C134+C141+C148+C155+C162+C169+C176+C183+C190+C197+C204+C211+C218+C225+C232+C239+C246+C253)</f>
        <v>2622</v>
      </c>
      <c r="D260" s="50">
        <f t="shared" si="75"/>
        <v>337</v>
      </c>
      <c r="E260" s="50">
        <f t="shared" si="75"/>
        <v>3077</v>
      </c>
      <c r="F260" s="246"/>
      <c r="G260" s="246"/>
      <c r="H260" s="246"/>
      <c r="I260" s="50">
        <f t="shared" ref="I260:M260" si="76">(I8+I15+I22+I29+I36+I43+I50+I57+I64+I71+I78+I85+I92+I99+I106+I113+I120+I127+I134+I141+I148+I155+I162+I169+I176+I183+I190+I197+I204+I211+I218+I225+I232+I239+I246+I253)</f>
        <v>82231</v>
      </c>
      <c r="J260" s="50">
        <f t="shared" si="76"/>
        <v>258</v>
      </c>
      <c r="K260" s="50">
        <f t="shared" si="76"/>
        <v>569</v>
      </c>
      <c r="L260" s="50">
        <f t="shared" si="76"/>
        <v>81404</v>
      </c>
      <c r="M260" s="50">
        <f t="shared" si="76"/>
        <v>0</v>
      </c>
      <c r="N260" s="90"/>
    </row>
    <row r="261" spans="1:31" ht="20.149999999999999" customHeight="1">
      <c r="A261" s="8" t="s">
        <v>19</v>
      </c>
      <c r="B261" s="50">
        <f t="shared" ref="B261:E263" si="77">(B9+B16+B23+B30+B37+B44+B51+B58+B65+B72+B79+B86+B93+B100+B107+B114+B121+B128+B135+B142+B149+B156+B163+B170+B177+B184+B191+B198+B205+B212+B219+B226+B233+B240+B247+B254)</f>
        <v>4</v>
      </c>
      <c r="C261" s="50">
        <f t="shared" si="77"/>
        <v>1221</v>
      </c>
      <c r="D261" s="50">
        <f t="shared" si="77"/>
        <v>36</v>
      </c>
      <c r="E261" s="50">
        <f t="shared" si="77"/>
        <v>1261</v>
      </c>
      <c r="F261" s="246"/>
      <c r="G261" s="246"/>
      <c r="H261" s="246"/>
      <c r="I261" s="50">
        <f t="shared" ref="I261:M261" si="78">(I9+I16+I23+I30+I37+I44+I51+I58+I65+I72+I79+I86+I93+I100+I107+I114+I121+I128+I135+I142+I149+I156+I163+I170+I177+I184+I191+I198+I205+I212+I219+I226+I233+I240+I247+I254)</f>
        <v>33267</v>
      </c>
      <c r="J261" s="50">
        <f t="shared" si="78"/>
        <v>25</v>
      </c>
      <c r="K261" s="50">
        <f t="shared" si="78"/>
        <v>180</v>
      </c>
      <c r="L261" s="50">
        <f t="shared" si="78"/>
        <v>33062</v>
      </c>
      <c r="M261" s="50">
        <f t="shared" si="78"/>
        <v>0</v>
      </c>
    </row>
    <row r="262" spans="1:31" ht="20.149999999999999" customHeight="1">
      <c r="A262" s="8" t="s">
        <v>20</v>
      </c>
      <c r="B262" s="50">
        <f t="shared" si="77"/>
        <v>0</v>
      </c>
      <c r="C262" s="50">
        <f t="shared" si="77"/>
        <v>1253</v>
      </c>
      <c r="D262" s="50">
        <f t="shared" si="77"/>
        <v>43</v>
      </c>
      <c r="E262" s="50">
        <f t="shared" si="77"/>
        <v>1296</v>
      </c>
      <c r="F262" s="246"/>
      <c r="G262" s="246"/>
      <c r="H262" s="246"/>
      <c r="I262" s="50">
        <f t="shared" ref="I262:M262" si="79">(I10+I17+I24+I31+I38+I45+I52+I59+I66+I73+I80+I87+I94+I101+I108+I115+I122+I129+I136+I143+I150+I157+I164+I171+I178+I185+I192+I199+I206+I213+I220+I227+I234+I241+I248+I255)</f>
        <v>32590</v>
      </c>
      <c r="J262" s="50">
        <f t="shared" si="79"/>
        <v>0</v>
      </c>
      <c r="K262" s="50">
        <f t="shared" si="79"/>
        <v>11331</v>
      </c>
      <c r="L262" s="50">
        <f t="shared" si="79"/>
        <v>20566</v>
      </c>
      <c r="M262" s="50">
        <f t="shared" si="79"/>
        <v>693</v>
      </c>
    </row>
    <row r="263" spans="1:31" ht="19.5" customHeight="1">
      <c r="A263" s="8" t="s">
        <v>21</v>
      </c>
      <c r="B263" s="50">
        <f t="shared" si="77"/>
        <v>107</v>
      </c>
      <c r="C263" s="50">
        <f t="shared" si="77"/>
        <v>3944</v>
      </c>
      <c r="D263" s="50">
        <f t="shared" si="77"/>
        <v>68</v>
      </c>
      <c r="E263" s="50">
        <f t="shared" si="77"/>
        <v>4119</v>
      </c>
      <c r="F263" s="246"/>
      <c r="G263" s="246"/>
      <c r="H263" s="246"/>
      <c r="I263" s="50">
        <f t="shared" ref="I263:M263" si="80">(I11+I18+I25+I32+I39+I46+I53+I60+I67+I74+I81+I88+I95+I102+I109+I116+I123+I130+I137+I144+I151+I158+I165+I172+I179+I186+I193+I200+I207+I214+I221+I228+I235+I242+I249+I256)</f>
        <v>90516</v>
      </c>
      <c r="J263" s="50">
        <f t="shared" si="80"/>
        <v>0</v>
      </c>
      <c r="K263" s="50">
        <f t="shared" si="80"/>
        <v>825</v>
      </c>
      <c r="L263" s="50">
        <f t="shared" si="80"/>
        <v>89691</v>
      </c>
      <c r="M263" s="50">
        <f t="shared" si="80"/>
        <v>0</v>
      </c>
    </row>
    <row r="264" spans="1:31" s="10" customFormat="1" ht="20.149999999999999" customHeight="1">
      <c r="A264" s="54" t="s">
        <v>22</v>
      </c>
      <c r="B264" s="138">
        <f>SUM(B260:B263)</f>
        <v>229</v>
      </c>
      <c r="C264" s="138">
        <f t="shared" ref="C264:E264" si="81">SUM(C260:C263)</f>
        <v>9040</v>
      </c>
      <c r="D264" s="138">
        <f>SUM(D260:D263)</f>
        <v>484</v>
      </c>
      <c r="E264" s="138">
        <f t="shared" si="81"/>
        <v>9753</v>
      </c>
      <c r="F264" s="246"/>
      <c r="G264" s="246"/>
      <c r="H264" s="246"/>
      <c r="I264" s="138">
        <f t="shared" ref="I264:M264" si="82">SUM(I260:I263)</f>
        <v>238604</v>
      </c>
      <c r="J264" s="138">
        <f t="shared" si="82"/>
        <v>283</v>
      </c>
      <c r="K264" s="138">
        <f t="shared" si="82"/>
        <v>12905</v>
      </c>
      <c r="L264" s="138">
        <f t="shared" si="82"/>
        <v>224723</v>
      </c>
      <c r="M264" s="138">
        <f t="shared" si="82"/>
        <v>693</v>
      </c>
      <c r="N264" s="2"/>
      <c r="O264" s="97"/>
      <c r="AE264" s="2"/>
    </row>
    <row r="265" spans="1:31" ht="20.149999999999999" customHeight="1">
      <c r="A265" s="5"/>
      <c r="B265" s="11"/>
      <c r="C265" s="11"/>
      <c r="D265" s="11"/>
      <c r="E265" s="72"/>
      <c r="F265" s="11"/>
      <c r="G265" s="11"/>
      <c r="H265" s="11"/>
      <c r="I265" s="11"/>
      <c r="J265" s="11"/>
      <c r="K265" s="11"/>
      <c r="L265" s="11"/>
      <c r="M265" s="11"/>
    </row>
    <row r="266" spans="1:31" ht="20.149999999999999" customHeight="1">
      <c r="A266" s="91"/>
      <c r="B266" s="11"/>
      <c r="C266" s="11"/>
      <c r="D266" s="11"/>
      <c r="E266" s="11"/>
      <c r="F266" s="11"/>
      <c r="G266" s="11"/>
      <c r="H266" s="11"/>
      <c r="I266" s="105"/>
      <c r="J266" s="11"/>
      <c r="K266" s="11"/>
      <c r="L266" s="11"/>
      <c r="M266" s="11"/>
    </row>
    <row r="267" spans="1:31" ht="20.149999999999999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72"/>
      <c r="M267" s="11"/>
    </row>
    <row r="268" spans="1:31" ht="24.5">
      <c r="A268" s="85"/>
      <c r="B268" s="11"/>
      <c r="C268" s="11"/>
      <c r="D268" s="11"/>
      <c r="E268" s="72"/>
      <c r="F268" s="11"/>
      <c r="G268" s="11"/>
      <c r="H268" s="11"/>
      <c r="I268" s="11"/>
      <c r="J268" s="11"/>
      <c r="K268" s="11"/>
      <c r="L268" s="11"/>
      <c r="M268" s="11"/>
    </row>
    <row r="269" spans="1:31" ht="20.149999999999999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</row>
    <row r="270" spans="1:31" ht="20.149999999999999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</row>
    <row r="271" spans="1:31" ht="20.149999999999999" customHeight="1">
      <c r="A271" s="5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</row>
    <row r="272" spans="1:31" ht="20.149999999999999" customHeight="1">
      <c r="A272" s="5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</row>
    <row r="273" spans="1:13" ht="20.149999999999999" customHeight="1">
      <c r="A273" s="5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</row>
    <row r="274" spans="1:13" ht="20.149999999999999" customHeight="1">
      <c r="A274" s="5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</row>
    <row r="275" spans="1:13" ht="20.149999999999999" customHeight="1">
      <c r="A275" s="5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</row>
    <row r="276" spans="1:13" ht="20.149999999999999" customHeight="1">
      <c r="A276" s="5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</row>
    <row r="277" spans="1:13" ht="20.149999999999999" customHeight="1">
      <c r="A277" s="5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</row>
    <row r="278" spans="1:13" ht="20.149999999999999" customHeight="1">
      <c r="A278" s="5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</row>
    <row r="279" spans="1:13" ht="20.149999999999999" customHeight="1">
      <c r="A279" s="5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</row>
    <row r="280" spans="1:13" ht="20.149999999999999" customHeight="1">
      <c r="A280" s="5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</row>
    <row r="281" spans="1:13" ht="20.149999999999999" customHeight="1">
      <c r="A281" s="5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</row>
    <row r="282" spans="1:13" ht="20.149999999999999" customHeight="1">
      <c r="A282" s="5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</row>
    <row r="283" spans="1:13" ht="20.149999999999999" customHeight="1">
      <c r="A283" s="5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</row>
    <row r="284" spans="1:13" ht="20.149999999999999" customHeight="1">
      <c r="A284" s="5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</row>
    <row r="285" spans="1:13" ht="20.149999999999999" customHeight="1">
      <c r="A285" s="5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</row>
    <row r="286" spans="1:13" ht="20.149999999999999" customHeight="1">
      <c r="A286" s="5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</row>
    <row r="287" spans="1:13" ht="20.149999999999999" customHeight="1">
      <c r="A287" s="5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</row>
    <row r="288" spans="1:13" ht="20.149999999999999" customHeight="1">
      <c r="A288" s="5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</row>
    <row r="289" spans="1:13" ht="20.149999999999999" customHeight="1">
      <c r="A289" s="5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</row>
    <row r="290" spans="1:13" ht="20.149999999999999" customHeight="1">
      <c r="A290" s="5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</row>
    <row r="291" spans="1:13" ht="20.149999999999999" customHeight="1">
      <c r="A291" s="5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</row>
    <row r="292" spans="1:13" ht="20.149999999999999" customHeight="1">
      <c r="A292" s="5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</row>
    <row r="293" spans="1:13" ht="20.149999999999999" customHeight="1">
      <c r="A293" s="5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</row>
    <row r="294" spans="1:13" ht="20.149999999999999" customHeight="1">
      <c r="A294" s="5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</row>
    <row r="295" spans="1:13" ht="20.149999999999999" customHeight="1">
      <c r="A295" s="5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</row>
    <row r="296" spans="1:13" ht="20.149999999999999" customHeight="1">
      <c r="A296" s="5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</row>
    <row r="297" spans="1:13" ht="20.149999999999999" customHeight="1">
      <c r="A297" s="5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</row>
    <row r="298" spans="1:13" ht="20.149999999999999" customHeight="1">
      <c r="A298" s="5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</row>
    <row r="299" spans="1:13" ht="20.149999999999999" customHeight="1">
      <c r="A299" s="5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</row>
    <row r="300" spans="1:13" ht="20.149999999999999" customHeight="1">
      <c r="A300" s="5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</row>
    <row r="301" spans="1:13" ht="20.149999999999999" customHeight="1">
      <c r="A301" s="5"/>
    </row>
    <row r="302" spans="1:13" ht="20.149999999999999" customHeight="1">
      <c r="A302" s="5"/>
    </row>
    <row r="303" spans="1:13" ht="20.149999999999999" customHeight="1">
      <c r="A303" s="5"/>
    </row>
    <row r="304" spans="1:13" ht="20.149999999999999" customHeight="1">
      <c r="A304" s="5"/>
    </row>
    <row r="305" spans="1:1" ht="20.149999999999999" customHeight="1">
      <c r="A305" s="5"/>
    </row>
    <row r="306" spans="1:1" ht="20.149999999999999" customHeight="1">
      <c r="A306" s="5"/>
    </row>
    <row r="307" spans="1:1" ht="20.149999999999999" customHeight="1">
      <c r="A307" s="5"/>
    </row>
    <row r="308" spans="1:1" ht="20.149999999999999" customHeight="1">
      <c r="A308" s="5"/>
    </row>
    <row r="309" spans="1:1" ht="20.149999999999999" customHeight="1">
      <c r="A309" s="5"/>
    </row>
    <row r="310" spans="1:1" ht="20.149999999999999" customHeight="1">
      <c r="A310" s="5"/>
    </row>
    <row r="311" spans="1:1" ht="20.149999999999999" customHeight="1">
      <c r="A311" s="5"/>
    </row>
    <row r="312" spans="1:1" ht="20.149999999999999" customHeight="1">
      <c r="A312" s="5"/>
    </row>
    <row r="313" spans="1:1" ht="20.149999999999999" customHeight="1">
      <c r="A313" s="5"/>
    </row>
    <row r="314" spans="1:1" ht="20.149999999999999" customHeight="1">
      <c r="A314" s="5"/>
    </row>
    <row r="315" spans="1:1" ht="20.149999999999999" customHeight="1">
      <c r="A315" s="5"/>
    </row>
    <row r="316" spans="1:1" ht="20.149999999999999" customHeight="1">
      <c r="A316" s="5"/>
    </row>
    <row r="317" spans="1:1" ht="20.149999999999999" customHeight="1">
      <c r="A317" s="5"/>
    </row>
    <row r="318" spans="1:1" ht="20.149999999999999" customHeight="1">
      <c r="A318" s="5"/>
    </row>
    <row r="319" spans="1:1" ht="20.149999999999999" customHeight="1">
      <c r="A319" s="5"/>
    </row>
    <row r="320" spans="1:1" ht="20.149999999999999" customHeight="1">
      <c r="A320" s="5"/>
    </row>
    <row r="321" spans="1:1" ht="20.149999999999999" customHeight="1">
      <c r="A321" s="5"/>
    </row>
    <row r="322" spans="1:1" ht="20.149999999999999" customHeight="1">
      <c r="A322" s="5"/>
    </row>
    <row r="323" spans="1:1" ht="20.149999999999999" customHeight="1">
      <c r="A323" s="5"/>
    </row>
    <row r="324" spans="1:1" ht="20.149999999999999" customHeight="1">
      <c r="A324" s="5"/>
    </row>
    <row r="325" spans="1:1" ht="20.149999999999999" customHeight="1">
      <c r="A325" s="5"/>
    </row>
    <row r="326" spans="1:1" ht="20.149999999999999" customHeight="1">
      <c r="A326" s="5"/>
    </row>
    <row r="327" spans="1:1" ht="20.149999999999999" customHeight="1">
      <c r="A327" s="5"/>
    </row>
    <row r="328" spans="1:1" ht="20.149999999999999" customHeight="1">
      <c r="A328" s="5"/>
    </row>
    <row r="329" spans="1:1" ht="20.149999999999999" customHeight="1">
      <c r="A329" s="5"/>
    </row>
    <row r="330" spans="1:1" ht="20.149999999999999" customHeight="1">
      <c r="A330" s="5"/>
    </row>
    <row r="331" spans="1:1" ht="20.149999999999999" customHeight="1">
      <c r="A331" s="5"/>
    </row>
    <row r="332" spans="1:1" ht="20.149999999999999" customHeight="1">
      <c r="A332" s="5"/>
    </row>
    <row r="333" spans="1:1" ht="20.149999999999999" customHeight="1">
      <c r="A333" s="5"/>
    </row>
    <row r="334" spans="1:1" ht="20.149999999999999" customHeight="1">
      <c r="A334" s="5"/>
    </row>
    <row r="335" spans="1:1" ht="20.149999999999999" customHeight="1">
      <c r="A335" s="5"/>
    </row>
    <row r="336" spans="1:1" ht="20.149999999999999" customHeight="1">
      <c r="A336" s="5"/>
    </row>
    <row r="337" spans="1:1" ht="20.149999999999999" customHeight="1">
      <c r="A337" s="5"/>
    </row>
    <row r="338" spans="1:1" ht="20.149999999999999" customHeight="1">
      <c r="A338" s="5"/>
    </row>
    <row r="339" spans="1:1" ht="20.149999999999999" customHeight="1">
      <c r="A339" s="5"/>
    </row>
    <row r="340" spans="1:1" ht="20.149999999999999" customHeight="1">
      <c r="A340" s="5"/>
    </row>
    <row r="341" spans="1:1" ht="20.149999999999999" customHeight="1">
      <c r="A341" s="5"/>
    </row>
    <row r="342" spans="1:1" ht="20.149999999999999" customHeight="1">
      <c r="A342" s="5"/>
    </row>
  </sheetData>
  <mergeCells count="8">
    <mergeCell ref="L4:M4"/>
    <mergeCell ref="A3:A5"/>
    <mergeCell ref="B3:E3"/>
    <mergeCell ref="J3:M3"/>
    <mergeCell ref="C4:D4"/>
    <mergeCell ref="F3:H3"/>
    <mergeCell ref="G4:H4"/>
    <mergeCell ref="J4:K4"/>
  </mergeCells>
  <phoneticPr fontId="12" type="noConversion"/>
  <printOptions horizontalCentered="1"/>
  <pageMargins left="0" right="0" top="0" bottom="0.43307086614173229" header="0" footer="0"/>
  <pageSetup paperSize="9" scale="57" orientation="landscape" r:id="rId1"/>
  <headerFooter alignWithMargins="0">
    <oddFooter xml:space="preserve">&amp;RPàgina &amp;P de &amp;N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277"/>
  <sheetViews>
    <sheetView showGridLines="0" zoomScaleNormal="100" zoomScaleSheetLayoutView="50" workbookViewId="0">
      <pane xSplit="1" ySplit="5" topLeftCell="G79" activePane="bottomRight" state="frozen"/>
      <selection pane="topRight"/>
      <selection pane="bottomLeft"/>
      <selection pane="bottomRight" activeCell="I117" sqref="I117"/>
    </sheetView>
  </sheetViews>
  <sheetFormatPr baseColWidth="10" defaultColWidth="9" defaultRowHeight="20.149999999999999" customHeight="1"/>
  <cols>
    <col min="1" max="1" width="20.765625" style="57" customWidth="1"/>
    <col min="2" max="2" width="15.84375" style="2" bestFit="1" customWidth="1"/>
    <col min="3" max="3" width="14.23046875" style="2" customWidth="1"/>
    <col min="4" max="4" width="15.84375" style="2" bestFit="1" customWidth="1"/>
    <col min="5" max="6" width="14.23046875" style="2" customWidth="1"/>
    <col min="7" max="7" width="19.765625" style="2" customWidth="1"/>
    <col min="8" max="8" width="13.53515625" style="2" customWidth="1"/>
    <col min="9" max="9" width="18.53515625" style="2" customWidth="1"/>
    <col min="10" max="10" width="14.84375" style="2" customWidth="1"/>
    <col min="11" max="11" width="13.921875" style="2" customWidth="1"/>
    <col min="12" max="12" width="15.07421875" style="2" customWidth="1"/>
    <col min="13" max="13" width="16.23046875" style="2" customWidth="1"/>
    <col min="14" max="16384" width="9" style="2"/>
  </cols>
  <sheetData>
    <row r="1" spans="1:231" s="57" customFormat="1" ht="25.5" customHeight="1">
      <c r="A1" s="119" t="s">
        <v>294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231" s="125" customFormat="1" ht="30.5" customHeight="1"/>
    <row r="3" spans="1:231" ht="45.75" customHeight="1">
      <c r="A3" s="257" t="s">
        <v>57</v>
      </c>
      <c r="B3" s="255" t="s">
        <v>4</v>
      </c>
      <c r="C3" s="255"/>
      <c r="D3" s="255"/>
      <c r="E3" s="255" t="s">
        <v>73</v>
      </c>
      <c r="F3" s="255"/>
      <c r="G3" s="103" t="s">
        <v>8</v>
      </c>
      <c r="H3" s="264" t="s">
        <v>48</v>
      </c>
      <c r="I3" s="264"/>
      <c r="J3" s="264"/>
      <c r="K3" s="264"/>
      <c r="L3" s="254" t="s">
        <v>50</v>
      </c>
      <c r="M3" s="254"/>
    </row>
    <row r="4" spans="1:231" ht="20.149999999999999" customHeight="1">
      <c r="A4" s="257"/>
      <c r="B4" s="48" t="s">
        <v>1</v>
      </c>
      <c r="C4" s="48" t="s">
        <v>2</v>
      </c>
      <c r="D4" s="48" t="s">
        <v>3</v>
      </c>
      <c r="E4" s="48" t="s">
        <v>1</v>
      </c>
      <c r="F4" s="48" t="s">
        <v>2</v>
      </c>
      <c r="G4" s="48"/>
      <c r="H4" s="249" t="s">
        <v>12</v>
      </c>
      <c r="I4" s="251" t="s">
        <v>267</v>
      </c>
      <c r="J4" s="251" t="s">
        <v>313</v>
      </c>
      <c r="K4" s="249" t="s">
        <v>49</v>
      </c>
      <c r="L4" s="248" t="s">
        <v>51</v>
      </c>
      <c r="M4" s="249" t="s">
        <v>52</v>
      </c>
    </row>
    <row r="5" spans="1:231" ht="20.149999999999999" customHeight="1">
      <c r="A5" s="257"/>
      <c r="B5" s="48" t="s">
        <v>5</v>
      </c>
      <c r="C5" s="48" t="s">
        <v>5</v>
      </c>
      <c r="D5" s="48" t="s">
        <v>5</v>
      </c>
      <c r="E5" s="48" t="s">
        <v>7</v>
      </c>
      <c r="F5" s="48" t="s">
        <v>7</v>
      </c>
      <c r="G5" s="48" t="s">
        <v>11</v>
      </c>
      <c r="H5" s="48" t="s">
        <v>11</v>
      </c>
      <c r="I5" s="244" t="s">
        <v>11</v>
      </c>
      <c r="J5" s="249" t="s">
        <v>11</v>
      </c>
      <c r="K5" s="48" t="s">
        <v>11</v>
      </c>
      <c r="L5" s="48" t="s">
        <v>11</v>
      </c>
      <c r="M5" s="48" t="s">
        <v>11</v>
      </c>
    </row>
    <row r="6" spans="1:231" s="83" customFormat="1" ht="18.75" customHeight="1"/>
    <row r="7" spans="1:231" ht="19.5" customHeight="1">
      <c r="A7" s="32" t="s">
        <v>263</v>
      </c>
      <c r="B7" s="208"/>
      <c r="C7" s="209"/>
      <c r="D7" s="210"/>
      <c r="E7" s="208"/>
      <c r="F7" s="210"/>
      <c r="G7" s="211"/>
      <c r="H7" s="208"/>
      <c r="I7" s="209"/>
      <c r="J7" s="209"/>
      <c r="K7" s="209"/>
      <c r="L7" s="209"/>
      <c r="M7" s="210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</row>
    <row r="8" spans="1:231" ht="20.149999999999999" customHeight="1">
      <c r="A8" s="58" t="s">
        <v>18</v>
      </c>
      <c r="B8" s="159">
        <v>0</v>
      </c>
      <c r="C8" s="159">
        <v>0</v>
      </c>
      <c r="D8" s="159">
        <v>0</v>
      </c>
      <c r="E8" s="159">
        <v>0</v>
      </c>
      <c r="F8" s="159">
        <v>0</v>
      </c>
      <c r="G8" s="159">
        <v>0</v>
      </c>
      <c r="H8" s="159">
        <v>0</v>
      </c>
      <c r="I8" s="159">
        <v>0</v>
      </c>
      <c r="J8" s="159">
        <v>0</v>
      </c>
      <c r="K8" s="159">
        <v>0</v>
      </c>
      <c r="L8" s="159">
        <v>0</v>
      </c>
      <c r="M8" s="159">
        <v>0</v>
      </c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</row>
    <row r="9" spans="1:231" ht="20.149999999999999" customHeight="1">
      <c r="A9" s="58" t="s">
        <v>19</v>
      </c>
      <c r="B9" s="159">
        <v>0</v>
      </c>
      <c r="C9" s="159">
        <v>2</v>
      </c>
      <c r="D9" s="159">
        <v>2</v>
      </c>
      <c r="E9" s="159">
        <v>0</v>
      </c>
      <c r="F9" s="159">
        <v>15000</v>
      </c>
      <c r="G9" s="159">
        <v>30</v>
      </c>
      <c r="H9" s="159">
        <v>0</v>
      </c>
      <c r="I9" s="159">
        <v>0</v>
      </c>
      <c r="J9" s="159">
        <v>30</v>
      </c>
      <c r="K9" s="159">
        <v>0</v>
      </c>
      <c r="L9" s="159">
        <v>0</v>
      </c>
      <c r="M9" s="159">
        <v>0</v>
      </c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</row>
    <row r="10" spans="1:231" ht="20.149999999999999" customHeight="1">
      <c r="A10" s="58" t="s">
        <v>20</v>
      </c>
      <c r="B10" s="159">
        <v>0</v>
      </c>
      <c r="C10" s="159">
        <v>0</v>
      </c>
      <c r="D10" s="159">
        <v>0</v>
      </c>
      <c r="E10" s="159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</row>
    <row r="11" spans="1:231" ht="20.149999999999999" customHeight="1">
      <c r="A11" s="58" t="s">
        <v>21</v>
      </c>
      <c r="B11" s="159">
        <v>0</v>
      </c>
      <c r="C11" s="159">
        <v>0</v>
      </c>
      <c r="D11" s="159">
        <v>0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</row>
    <row r="12" spans="1:231" ht="20.149999999999999" customHeight="1">
      <c r="A12" s="31" t="s">
        <v>22</v>
      </c>
      <c r="B12" s="138">
        <f>SUM(B8:B11)</f>
        <v>0</v>
      </c>
      <c r="C12" s="138">
        <f t="shared" ref="C12:D12" si="0">SUM(C8:C11)</f>
        <v>2</v>
      </c>
      <c r="D12" s="138">
        <f t="shared" si="0"/>
        <v>2</v>
      </c>
      <c r="E12" s="246"/>
      <c r="F12" s="246"/>
      <c r="G12" s="138">
        <f t="shared" ref="G12:M12" si="1">SUM(G8:G11)</f>
        <v>30</v>
      </c>
      <c r="H12" s="138">
        <f t="shared" si="1"/>
        <v>0</v>
      </c>
      <c r="I12" s="138">
        <f t="shared" si="1"/>
        <v>0</v>
      </c>
      <c r="J12" s="138">
        <f t="shared" si="1"/>
        <v>30</v>
      </c>
      <c r="K12" s="138">
        <f t="shared" si="1"/>
        <v>0</v>
      </c>
      <c r="L12" s="138">
        <f t="shared" si="1"/>
        <v>0</v>
      </c>
      <c r="M12" s="138">
        <f t="shared" si="1"/>
        <v>0</v>
      </c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</row>
    <row r="13" spans="1:231" ht="20.149999999999999" customHeight="1"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</row>
    <row r="14" spans="1:231" s="1" customFormat="1" ht="20.149999999999999" customHeight="1">
      <c r="A14" s="32" t="s">
        <v>53</v>
      </c>
      <c r="B14" s="33"/>
      <c r="C14" s="34"/>
      <c r="D14" s="35"/>
      <c r="E14" s="33"/>
      <c r="F14" s="35"/>
      <c r="G14" s="68"/>
      <c r="H14" s="33"/>
      <c r="I14" s="34"/>
      <c r="J14" s="34"/>
      <c r="K14" s="34"/>
      <c r="L14" s="34"/>
      <c r="M14" s="35"/>
    </row>
    <row r="15" spans="1:231" ht="20.149999999999999" customHeight="1">
      <c r="A15" s="58" t="s">
        <v>18</v>
      </c>
      <c r="B15" s="159">
        <v>2</v>
      </c>
      <c r="C15" s="159">
        <v>0</v>
      </c>
      <c r="D15" s="159">
        <v>2</v>
      </c>
      <c r="E15" s="159">
        <v>900</v>
      </c>
      <c r="F15" s="159">
        <v>0</v>
      </c>
      <c r="G15" s="159">
        <v>2</v>
      </c>
      <c r="H15" s="159">
        <v>2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</row>
    <row r="16" spans="1:231" ht="20.149999999999999" customHeight="1">
      <c r="A16" s="58" t="s">
        <v>19</v>
      </c>
      <c r="B16" s="159">
        <v>0</v>
      </c>
      <c r="C16" s="159">
        <v>0</v>
      </c>
      <c r="D16" s="159">
        <v>0</v>
      </c>
      <c r="E16" s="159">
        <v>0</v>
      </c>
      <c r="F16" s="159">
        <v>0</v>
      </c>
      <c r="G16" s="159">
        <v>0</v>
      </c>
      <c r="H16" s="159">
        <v>0</v>
      </c>
      <c r="I16" s="159">
        <v>0</v>
      </c>
      <c r="J16" s="159">
        <v>0</v>
      </c>
      <c r="K16" s="159">
        <v>0</v>
      </c>
      <c r="L16" s="159">
        <v>0</v>
      </c>
      <c r="M16" s="159">
        <v>0</v>
      </c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</row>
    <row r="17" spans="1:231" ht="20.149999999999999" customHeight="1">
      <c r="A17" s="58" t="s">
        <v>20</v>
      </c>
      <c r="B17" s="159">
        <v>0</v>
      </c>
      <c r="C17" s="159">
        <v>0</v>
      </c>
      <c r="D17" s="159">
        <v>0</v>
      </c>
      <c r="E17" s="159">
        <v>0</v>
      </c>
      <c r="F17" s="159">
        <v>0</v>
      </c>
      <c r="G17" s="159">
        <v>0</v>
      </c>
      <c r="H17" s="159">
        <v>0</v>
      </c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</row>
    <row r="18" spans="1:231" ht="20.149999999999999" customHeight="1">
      <c r="A18" s="58" t="s">
        <v>21</v>
      </c>
      <c r="B18" s="159">
        <v>0</v>
      </c>
      <c r="C18" s="159">
        <v>1</v>
      </c>
      <c r="D18" s="159">
        <v>1</v>
      </c>
      <c r="E18" s="159">
        <v>0</v>
      </c>
      <c r="F18" s="159">
        <v>1100</v>
      </c>
      <c r="G18" s="159">
        <v>1</v>
      </c>
      <c r="H18" s="159">
        <v>0</v>
      </c>
      <c r="I18" s="159">
        <v>0</v>
      </c>
      <c r="J18" s="159">
        <v>0</v>
      </c>
      <c r="K18" s="159">
        <v>1</v>
      </c>
      <c r="L18" s="159">
        <v>0</v>
      </c>
      <c r="M18" s="159">
        <v>1</v>
      </c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</row>
    <row r="19" spans="1:231" s="10" customFormat="1" ht="20.149999999999999" customHeight="1">
      <c r="A19" s="31" t="s">
        <v>22</v>
      </c>
      <c r="B19" s="138">
        <f>SUM(B15:B18)</f>
        <v>2</v>
      </c>
      <c r="C19" s="138">
        <f t="shared" ref="C19:D19" si="2">SUM(C15:C18)</f>
        <v>1</v>
      </c>
      <c r="D19" s="138">
        <f t="shared" si="2"/>
        <v>3</v>
      </c>
      <c r="E19" s="246"/>
      <c r="F19" s="246"/>
      <c r="G19" s="138">
        <f t="shared" ref="G19:M19" si="3">SUM(G15:G18)</f>
        <v>3</v>
      </c>
      <c r="H19" s="138">
        <f t="shared" si="3"/>
        <v>2</v>
      </c>
      <c r="I19" s="138"/>
      <c r="J19" s="138">
        <f t="shared" ref="J19" si="4">SUM(J15:J18)</f>
        <v>0</v>
      </c>
      <c r="K19" s="138">
        <f t="shared" si="3"/>
        <v>1</v>
      </c>
      <c r="L19" s="138">
        <f t="shared" si="3"/>
        <v>0</v>
      </c>
      <c r="M19" s="138">
        <f t="shared" si="3"/>
        <v>1</v>
      </c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</row>
    <row r="20" spans="1:231" ht="12" customHeight="1"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</row>
    <row r="21" spans="1:231" s="1" customFormat="1" ht="20.149999999999999" customHeight="1">
      <c r="A21" s="252" t="s">
        <v>288</v>
      </c>
      <c r="B21" s="253"/>
      <c r="C21" s="34"/>
      <c r="D21" s="35"/>
      <c r="E21" s="33"/>
      <c r="F21" s="35"/>
      <c r="G21" s="68"/>
      <c r="H21" s="33"/>
      <c r="I21" s="34"/>
      <c r="J21" s="34"/>
      <c r="K21" s="34"/>
      <c r="L21" s="34"/>
      <c r="M21" s="35"/>
    </row>
    <row r="22" spans="1:231" ht="20.149999999999999" customHeight="1">
      <c r="A22" s="58" t="s">
        <v>18</v>
      </c>
      <c r="B22" s="159">
        <v>3</v>
      </c>
      <c r="C22" s="159">
        <v>1</v>
      </c>
      <c r="D22" s="159">
        <v>4</v>
      </c>
      <c r="E22" s="159">
        <v>500</v>
      </c>
      <c r="F22" s="159">
        <v>1500</v>
      </c>
      <c r="G22" s="159">
        <v>3</v>
      </c>
      <c r="H22" s="159">
        <v>3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</row>
    <row r="23" spans="1:231" ht="20.149999999999999" customHeight="1">
      <c r="A23" s="58" t="s">
        <v>19</v>
      </c>
      <c r="B23" s="159">
        <v>46</v>
      </c>
      <c r="C23" s="159">
        <v>131</v>
      </c>
      <c r="D23" s="159">
        <v>177</v>
      </c>
      <c r="E23" s="159">
        <v>1543</v>
      </c>
      <c r="F23" s="159">
        <v>4000</v>
      </c>
      <c r="G23" s="159">
        <v>595</v>
      </c>
      <c r="H23" s="159">
        <v>595</v>
      </c>
      <c r="I23" s="159">
        <v>0</v>
      </c>
      <c r="J23" s="159">
        <v>0</v>
      </c>
      <c r="K23" s="159">
        <v>0</v>
      </c>
      <c r="L23" s="159">
        <v>0</v>
      </c>
      <c r="M23" s="159">
        <v>0</v>
      </c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</row>
    <row r="24" spans="1:231" ht="20.149999999999999" customHeight="1">
      <c r="A24" s="58" t="s">
        <v>20</v>
      </c>
      <c r="B24" s="159">
        <v>0</v>
      </c>
      <c r="C24" s="159">
        <v>0</v>
      </c>
      <c r="D24" s="159">
        <v>0</v>
      </c>
      <c r="E24" s="159">
        <v>0</v>
      </c>
      <c r="F24" s="159">
        <v>0</v>
      </c>
      <c r="G24" s="159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v>0</v>
      </c>
      <c r="M24" s="159">
        <v>0</v>
      </c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</row>
    <row r="25" spans="1:231" ht="20.149999999999999" customHeight="1">
      <c r="A25" s="58" t="s">
        <v>21</v>
      </c>
      <c r="B25" s="159">
        <v>4</v>
      </c>
      <c r="C25" s="159">
        <v>17</v>
      </c>
      <c r="D25" s="159">
        <v>21</v>
      </c>
      <c r="E25" s="159">
        <v>600</v>
      </c>
      <c r="F25" s="159">
        <v>1588</v>
      </c>
      <c r="G25" s="159">
        <v>29</v>
      </c>
      <c r="H25" s="159">
        <v>29</v>
      </c>
      <c r="I25" s="159">
        <v>0</v>
      </c>
      <c r="J25" s="159">
        <v>0</v>
      </c>
      <c r="K25" s="159">
        <v>0</v>
      </c>
      <c r="L25" s="159">
        <v>0</v>
      </c>
      <c r="M25" s="159">
        <v>0</v>
      </c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</row>
    <row r="26" spans="1:231" s="10" customFormat="1" ht="20.149999999999999" customHeight="1">
      <c r="A26" s="31" t="s">
        <v>22</v>
      </c>
      <c r="B26" s="138">
        <f>SUM(B22:B25)</f>
        <v>53</v>
      </c>
      <c r="C26" s="138">
        <f t="shared" ref="C26:D26" si="5">SUM(C22:C25)</f>
        <v>149</v>
      </c>
      <c r="D26" s="138">
        <f t="shared" si="5"/>
        <v>202</v>
      </c>
      <c r="E26" s="246"/>
      <c r="F26" s="246"/>
      <c r="G26" s="138">
        <f t="shared" ref="G26:M26" si="6">SUM(G22:G25)</f>
        <v>627</v>
      </c>
      <c r="H26" s="138">
        <f t="shared" si="6"/>
        <v>627</v>
      </c>
      <c r="I26" s="138"/>
      <c r="J26" s="138">
        <f t="shared" ref="J26" si="7">SUM(J22:J25)</f>
        <v>0</v>
      </c>
      <c r="K26" s="138">
        <f t="shared" si="6"/>
        <v>0</v>
      </c>
      <c r="L26" s="138">
        <f t="shared" si="6"/>
        <v>0</v>
      </c>
      <c r="M26" s="138">
        <f t="shared" si="6"/>
        <v>0</v>
      </c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</row>
    <row r="27" spans="1:231" ht="12" customHeight="1"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</row>
    <row r="28" spans="1:231" ht="20.149999999999999" customHeight="1">
      <c r="A28" s="32" t="s">
        <v>213</v>
      </c>
      <c r="B28" s="208"/>
      <c r="C28" s="209"/>
      <c r="D28" s="210"/>
      <c r="E28" s="208"/>
      <c r="F28" s="210"/>
      <c r="G28" s="211"/>
      <c r="H28" s="208"/>
      <c r="I28" s="209"/>
      <c r="J28" s="209"/>
      <c r="K28" s="209"/>
      <c r="L28" s="209"/>
      <c r="M28" s="210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</row>
    <row r="29" spans="1:231" ht="20.149999999999999" customHeight="1">
      <c r="A29" s="58" t="s">
        <v>18</v>
      </c>
      <c r="B29" s="159">
        <v>133</v>
      </c>
      <c r="C29" s="159">
        <v>1</v>
      </c>
      <c r="D29" s="159">
        <v>134</v>
      </c>
      <c r="E29" s="159">
        <v>1236</v>
      </c>
      <c r="F29" s="159">
        <v>3000</v>
      </c>
      <c r="G29" s="159">
        <v>167</v>
      </c>
      <c r="H29" s="159">
        <v>0</v>
      </c>
      <c r="I29" s="159">
        <v>0</v>
      </c>
      <c r="J29" s="159">
        <v>0</v>
      </c>
      <c r="K29" s="159">
        <v>167</v>
      </c>
      <c r="L29" s="159">
        <v>60</v>
      </c>
      <c r="M29" s="159">
        <v>107</v>
      </c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</row>
    <row r="30" spans="1:231" ht="20.149999999999999" customHeight="1">
      <c r="A30" s="58" t="s">
        <v>19</v>
      </c>
      <c r="B30" s="159">
        <v>1709</v>
      </c>
      <c r="C30" s="159">
        <v>890</v>
      </c>
      <c r="D30" s="159">
        <v>2599</v>
      </c>
      <c r="E30" s="159">
        <v>1394</v>
      </c>
      <c r="F30" s="159">
        <v>2128</v>
      </c>
      <c r="G30" s="159">
        <v>4276</v>
      </c>
      <c r="H30" s="159">
        <v>0</v>
      </c>
      <c r="I30" s="159">
        <v>0</v>
      </c>
      <c r="J30" s="159">
        <v>0</v>
      </c>
      <c r="K30" s="159">
        <v>4276</v>
      </c>
      <c r="L30" s="159">
        <v>1710</v>
      </c>
      <c r="M30" s="159">
        <v>2566</v>
      </c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</row>
    <row r="31" spans="1:231" ht="20.149999999999999" customHeight="1">
      <c r="A31" s="58" t="s">
        <v>20</v>
      </c>
      <c r="B31" s="159">
        <v>72</v>
      </c>
      <c r="C31" s="159">
        <v>549</v>
      </c>
      <c r="D31" s="159">
        <v>621</v>
      </c>
      <c r="E31" s="159">
        <v>1818</v>
      </c>
      <c r="F31" s="159">
        <v>2036</v>
      </c>
      <c r="G31" s="159">
        <v>1249</v>
      </c>
      <c r="H31" s="159">
        <v>0</v>
      </c>
      <c r="I31" s="159">
        <v>0</v>
      </c>
      <c r="J31" s="159">
        <v>0</v>
      </c>
      <c r="K31" s="159">
        <v>1249</v>
      </c>
      <c r="L31" s="159">
        <v>547</v>
      </c>
      <c r="M31" s="159">
        <v>702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</row>
    <row r="32" spans="1:231" ht="20.149999999999999" customHeight="1">
      <c r="A32" s="58" t="s">
        <v>21</v>
      </c>
      <c r="B32" s="159">
        <v>4</v>
      </c>
      <c r="C32" s="159">
        <v>1</v>
      </c>
      <c r="D32" s="159">
        <v>5</v>
      </c>
      <c r="E32" s="159">
        <v>1800</v>
      </c>
      <c r="F32" s="159">
        <v>2700</v>
      </c>
      <c r="G32" s="159">
        <v>10</v>
      </c>
      <c r="H32" s="159">
        <v>0</v>
      </c>
      <c r="I32" s="159">
        <v>0</v>
      </c>
      <c r="J32" s="159">
        <v>0</v>
      </c>
      <c r="K32" s="159">
        <v>10</v>
      </c>
      <c r="L32" s="159">
        <v>1</v>
      </c>
      <c r="M32" s="159">
        <v>9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</row>
    <row r="33" spans="1:231" ht="20.149999999999999" customHeight="1">
      <c r="A33" s="31" t="s">
        <v>22</v>
      </c>
      <c r="B33" s="138">
        <f>SUM(B29:B32)</f>
        <v>1918</v>
      </c>
      <c r="C33" s="138">
        <f t="shared" ref="C33:D33" si="8">SUM(C29:C32)</f>
        <v>1441</v>
      </c>
      <c r="D33" s="138">
        <f t="shared" si="8"/>
        <v>3359</v>
      </c>
      <c r="E33" s="246"/>
      <c r="F33" s="246"/>
      <c r="G33" s="138">
        <f t="shared" ref="G33:M33" si="9">SUM(G29:G32)</f>
        <v>5702</v>
      </c>
      <c r="H33" s="138">
        <f t="shared" si="9"/>
        <v>0</v>
      </c>
      <c r="I33" s="138"/>
      <c r="J33" s="138">
        <f t="shared" ref="J33" si="10">SUM(J29:J32)</f>
        <v>0</v>
      </c>
      <c r="K33" s="138">
        <f t="shared" si="9"/>
        <v>5702</v>
      </c>
      <c r="L33" s="138">
        <f t="shared" si="9"/>
        <v>2318</v>
      </c>
      <c r="M33" s="138">
        <f t="shared" si="9"/>
        <v>3384</v>
      </c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</row>
    <row r="34" spans="1:231" ht="12" customHeight="1"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</row>
    <row r="35" spans="1:231" ht="20.149999999999999" customHeight="1">
      <c r="A35" s="32" t="s">
        <v>55</v>
      </c>
      <c r="B35" s="208"/>
      <c r="C35" s="209"/>
      <c r="D35" s="210"/>
      <c r="E35" s="208"/>
      <c r="F35" s="210"/>
      <c r="G35" s="211"/>
      <c r="H35" s="208"/>
      <c r="I35" s="209"/>
      <c r="J35" s="209"/>
      <c r="K35" s="209"/>
      <c r="L35" s="209"/>
      <c r="M35" s="210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</row>
    <row r="36" spans="1:231" ht="20.149999999999999" customHeight="1">
      <c r="A36" s="58" t="s">
        <v>18</v>
      </c>
      <c r="B36" s="159">
        <v>3777</v>
      </c>
      <c r="C36" s="159">
        <v>93</v>
      </c>
      <c r="D36" s="159">
        <v>3870</v>
      </c>
      <c r="E36" s="159">
        <v>1529</v>
      </c>
      <c r="F36" s="159">
        <v>3381</v>
      </c>
      <c r="G36" s="159">
        <v>6089</v>
      </c>
      <c r="H36" s="159">
        <v>0</v>
      </c>
      <c r="I36" s="159">
        <v>0</v>
      </c>
      <c r="J36" s="159">
        <v>0</v>
      </c>
      <c r="K36" s="159">
        <v>6089</v>
      </c>
      <c r="L36" s="159">
        <v>2800</v>
      </c>
      <c r="M36" s="159">
        <v>3289</v>
      </c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</row>
    <row r="37" spans="1:231" ht="20.149999999999999" customHeight="1">
      <c r="A37" s="58" t="s">
        <v>19</v>
      </c>
      <c r="B37" s="159">
        <v>2656</v>
      </c>
      <c r="C37" s="159">
        <v>838</v>
      </c>
      <c r="D37" s="159">
        <v>3494</v>
      </c>
      <c r="E37" s="159">
        <v>2006</v>
      </c>
      <c r="F37" s="159">
        <v>2776</v>
      </c>
      <c r="G37" s="159">
        <v>7654</v>
      </c>
      <c r="H37" s="159">
        <v>0</v>
      </c>
      <c r="I37" s="159">
        <v>0</v>
      </c>
      <c r="J37" s="159">
        <v>0</v>
      </c>
      <c r="K37" s="159">
        <v>7654</v>
      </c>
      <c r="L37" s="159">
        <v>3062</v>
      </c>
      <c r="M37" s="159">
        <v>4592</v>
      </c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</row>
    <row r="38" spans="1:231" ht="20.149999999999999" customHeight="1">
      <c r="A38" s="58" t="s">
        <v>20</v>
      </c>
      <c r="B38" s="159">
        <v>2667</v>
      </c>
      <c r="C38" s="159">
        <v>406</v>
      </c>
      <c r="D38" s="159">
        <v>3073</v>
      </c>
      <c r="E38" s="159">
        <v>1894</v>
      </c>
      <c r="F38" s="159">
        <v>4804</v>
      </c>
      <c r="G38" s="159">
        <v>7002</v>
      </c>
      <c r="H38" s="159">
        <v>0</v>
      </c>
      <c r="I38" s="159">
        <v>0</v>
      </c>
      <c r="J38" s="159">
        <v>0</v>
      </c>
      <c r="K38" s="159">
        <v>7002</v>
      </c>
      <c r="L38" s="159">
        <v>2731</v>
      </c>
      <c r="M38" s="159">
        <v>4271</v>
      </c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</row>
    <row r="39" spans="1:231" ht="20.149999999999999" customHeight="1">
      <c r="A39" s="58" t="s">
        <v>21</v>
      </c>
      <c r="B39" s="159">
        <v>353</v>
      </c>
      <c r="C39" s="159">
        <v>11</v>
      </c>
      <c r="D39" s="159">
        <v>364</v>
      </c>
      <c r="E39" s="159">
        <v>2269</v>
      </c>
      <c r="F39" s="159">
        <v>3000</v>
      </c>
      <c r="G39" s="159">
        <v>834</v>
      </c>
      <c r="H39" s="159">
        <v>0</v>
      </c>
      <c r="I39" s="159">
        <v>0</v>
      </c>
      <c r="J39" s="159">
        <v>0</v>
      </c>
      <c r="K39" s="159">
        <v>834</v>
      </c>
      <c r="L39" s="159">
        <v>333</v>
      </c>
      <c r="M39" s="159">
        <v>501</v>
      </c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</row>
    <row r="40" spans="1:231" ht="20.149999999999999" customHeight="1">
      <c r="A40" s="31" t="s">
        <v>22</v>
      </c>
      <c r="B40" s="138">
        <f>SUM(B36:B39)</f>
        <v>9453</v>
      </c>
      <c r="C40" s="138">
        <f t="shared" ref="C40:D40" si="11">SUM(C36:C39)</f>
        <v>1348</v>
      </c>
      <c r="D40" s="138">
        <f t="shared" si="11"/>
        <v>10801</v>
      </c>
      <c r="E40" s="246"/>
      <c r="F40" s="246"/>
      <c r="G40" s="138">
        <f t="shared" ref="G40:M40" si="12">SUM(G36:G39)</f>
        <v>21579</v>
      </c>
      <c r="H40" s="138">
        <f t="shared" si="12"/>
        <v>0</v>
      </c>
      <c r="I40" s="138"/>
      <c r="J40" s="138">
        <f t="shared" ref="J40" si="13">SUM(J36:J39)</f>
        <v>0</v>
      </c>
      <c r="K40" s="138">
        <f t="shared" si="12"/>
        <v>21579</v>
      </c>
      <c r="L40" s="138">
        <f t="shared" si="12"/>
        <v>8926</v>
      </c>
      <c r="M40" s="138">
        <f t="shared" si="12"/>
        <v>12653</v>
      </c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</row>
    <row r="41" spans="1:231" ht="21.75" customHeight="1"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</row>
    <row r="42" spans="1:231" ht="20.149999999999999" customHeight="1">
      <c r="A42" s="32" t="s">
        <v>54</v>
      </c>
      <c r="B42" s="208"/>
      <c r="C42" s="209"/>
      <c r="D42" s="210"/>
      <c r="E42" s="208"/>
      <c r="F42" s="210"/>
      <c r="G42" s="211"/>
      <c r="H42" s="208"/>
      <c r="I42" s="209"/>
      <c r="J42" s="209"/>
      <c r="K42" s="209"/>
      <c r="L42" s="209"/>
      <c r="M42" s="210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</row>
    <row r="43" spans="1:231" ht="20.149999999999999" customHeight="1">
      <c r="A43" s="58" t="s">
        <v>18</v>
      </c>
      <c r="B43" s="159">
        <v>0</v>
      </c>
      <c r="C43" s="159">
        <v>0</v>
      </c>
      <c r="D43" s="159">
        <v>0</v>
      </c>
      <c r="E43" s="159">
        <v>0</v>
      </c>
      <c r="F43" s="159">
        <v>0</v>
      </c>
      <c r="G43" s="159">
        <v>0</v>
      </c>
      <c r="H43" s="159">
        <v>0</v>
      </c>
      <c r="I43" s="159">
        <v>0</v>
      </c>
      <c r="J43" s="159">
        <v>0</v>
      </c>
      <c r="K43" s="159">
        <v>0</v>
      </c>
      <c r="L43" s="159">
        <v>0</v>
      </c>
      <c r="M43" s="159">
        <v>0</v>
      </c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</row>
    <row r="44" spans="1:231" ht="20.149999999999999" customHeight="1">
      <c r="A44" s="58" t="s">
        <v>19</v>
      </c>
      <c r="B44" s="159">
        <v>6</v>
      </c>
      <c r="C44" s="159">
        <v>8</v>
      </c>
      <c r="D44" s="159">
        <v>14</v>
      </c>
      <c r="E44" s="159">
        <v>1300</v>
      </c>
      <c r="F44" s="159">
        <v>2163</v>
      </c>
      <c r="G44" s="159">
        <v>25</v>
      </c>
      <c r="H44" s="159">
        <v>0</v>
      </c>
      <c r="I44" s="159">
        <v>0</v>
      </c>
      <c r="J44" s="159">
        <v>0</v>
      </c>
      <c r="K44" s="159">
        <v>25</v>
      </c>
      <c r="L44" s="159">
        <v>6</v>
      </c>
      <c r="M44" s="159">
        <v>19</v>
      </c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</row>
    <row r="45" spans="1:231" ht="20.149999999999999" customHeight="1">
      <c r="A45" s="58" t="s">
        <v>20</v>
      </c>
      <c r="B45" s="159">
        <v>0</v>
      </c>
      <c r="C45" s="159">
        <v>71</v>
      </c>
      <c r="D45" s="159">
        <v>71</v>
      </c>
      <c r="E45" s="159">
        <v>0</v>
      </c>
      <c r="F45" s="159">
        <v>1905</v>
      </c>
      <c r="G45" s="159">
        <v>135</v>
      </c>
      <c r="H45" s="159">
        <v>0</v>
      </c>
      <c r="I45" s="159">
        <v>0</v>
      </c>
      <c r="J45" s="159">
        <v>0</v>
      </c>
      <c r="K45" s="159">
        <v>135</v>
      </c>
      <c r="L45" s="159">
        <v>34</v>
      </c>
      <c r="M45" s="159">
        <v>101</v>
      </c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</row>
    <row r="46" spans="1:231" ht="20.149999999999999" customHeight="1">
      <c r="A46" s="58" t="s">
        <v>21</v>
      </c>
      <c r="B46" s="159">
        <v>0</v>
      </c>
      <c r="C46" s="159">
        <v>101</v>
      </c>
      <c r="D46" s="159">
        <v>101</v>
      </c>
      <c r="E46" s="159">
        <v>0</v>
      </c>
      <c r="F46" s="159">
        <v>1500</v>
      </c>
      <c r="G46" s="159">
        <v>152</v>
      </c>
      <c r="H46" s="159">
        <v>0</v>
      </c>
      <c r="I46" s="159">
        <v>0</v>
      </c>
      <c r="J46" s="159">
        <v>0</v>
      </c>
      <c r="K46" s="159">
        <v>152</v>
      </c>
      <c r="L46" s="159">
        <v>23</v>
      </c>
      <c r="M46" s="159">
        <v>129</v>
      </c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</row>
    <row r="47" spans="1:231" ht="20.149999999999999" customHeight="1">
      <c r="A47" s="31" t="s">
        <v>22</v>
      </c>
      <c r="B47" s="138">
        <f>SUM(B43:B46)</f>
        <v>6</v>
      </c>
      <c r="C47" s="138">
        <f t="shared" ref="C47:D47" si="14">SUM(C43:C46)</f>
        <v>180</v>
      </c>
      <c r="D47" s="138">
        <f t="shared" si="14"/>
        <v>186</v>
      </c>
      <c r="E47" s="246"/>
      <c r="F47" s="246"/>
      <c r="G47" s="138">
        <f t="shared" ref="G47:M47" si="15">SUM(G43:G46)</f>
        <v>312</v>
      </c>
      <c r="H47" s="138">
        <f t="shared" si="15"/>
        <v>0</v>
      </c>
      <c r="I47" s="138"/>
      <c r="J47" s="138">
        <f t="shared" ref="J47" si="16">SUM(J43:J46)</f>
        <v>0</v>
      </c>
      <c r="K47" s="138">
        <f t="shared" si="15"/>
        <v>312</v>
      </c>
      <c r="L47" s="138">
        <f t="shared" si="15"/>
        <v>63</v>
      </c>
      <c r="M47" s="138">
        <f t="shared" si="15"/>
        <v>249</v>
      </c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</row>
    <row r="48" spans="1:231" ht="12" customHeight="1"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</row>
    <row r="49" spans="1:231" ht="20.149999999999999" customHeight="1">
      <c r="A49" s="32" t="s">
        <v>224</v>
      </c>
      <c r="B49" s="208"/>
      <c r="C49" s="209"/>
      <c r="D49" s="210"/>
      <c r="E49" s="208"/>
      <c r="F49" s="210"/>
      <c r="G49" s="211"/>
      <c r="H49" s="208"/>
      <c r="I49" s="209"/>
      <c r="J49" s="209"/>
      <c r="K49" s="209"/>
      <c r="L49" s="209"/>
      <c r="M49" s="210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</row>
    <row r="50" spans="1:231" ht="20.149999999999999" customHeight="1">
      <c r="A50" s="58" t="s">
        <v>18</v>
      </c>
      <c r="B50" s="159">
        <v>0</v>
      </c>
      <c r="C50" s="159">
        <v>1</v>
      </c>
      <c r="D50" s="159">
        <v>1</v>
      </c>
      <c r="E50" s="159">
        <v>0</v>
      </c>
      <c r="F50" s="159">
        <v>12</v>
      </c>
      <c r="G50" s="159" t="s">
        <v>309</v>
      </c>
      <c r="H50" s="159">
        <v>0</v>
      </c>
      <c r="I50" s="159">
        <v>0</v>
      </c>
      <c r="J50" s="159" t="s">
        <v>309</v>
      </c>
      <c r="K50" s="159">
        <v>0</v>
      </c>
      <c r="L50" s="159">
        <v>0</v>
      </c>
      <c r="M50" s="159">
        <v>0</v>
      </c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</row>
    <row r="51" spans="1:231" ht="20.149999999999999" customHeight="1">
      <c r="A51" s="58" t="s">
        <v>19</v>
      </c>
      <c r="B51" s="159">
        <v>0</v>
      </c>
      <c r="C51" s="159">
        <v>0</v>
      </c>
      <c r="D51" s="159">
        <v>0</v>
      </c>
      <c r="E51" s="159">
        <v>0</v>
      </c>
      <c r="F51" s="159">
        <v>0</v>
      </c>
      <c r="G51" s="159">
        <v>0</v>
      </c>
      <c r="H51" s="159">
        <v>0</v>
      </c>
      <c r="I51" s="159">
        <v>0</v>
      </c>
      <c r="J51" s="159">
        <v>0</v>
      </c>
      <c r="K51" s="159">
        <v>0</v>
      </c>
      <c r="L51" s="159">
        <v>0</v>
      </c>
      <c r="M51" s="159">
        <v>0</v>
      </c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</row>
    <row r="52" spans="1:231" ht="20.149999999999999" customHeight="1">
      <c r="A52" s="58" t="s">
        <v>20</v>
      </c>
      <c r="B52" s="159">
        <v>11</v>
      </c>
      <c r="C52" s="159">
        <v>1</v>
      </c>
      <c r="D52" s="159">
        <v>12</v>
      </c>
      <c r="E52" s="159">
        <v>8</v>
      </c>
      <c r="F52" s="159">
        <v>12</v>
      </c>
      <c r="G52" s="159" t="s">
        <v>310</v>
      </c>
      <c r="H52" s="159">
        <v>0</v>
      </c>
      <c r="I52" s="159">
        <v>0</v>
      </c>
      <c r="J52" s="159" t="s">
        <v>310</v>
      </c>
      <c r="K52" s="159">
        <v>0</v>
      </c>
      <c r="L52" s="159">
        <v>0</v>
      </c>
      <c r="M52" s="159">
        <v>0</v>
      </c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</row>
    <row r="53" spans="1:231" ht="20.149999999999999" customHeight="1">
      <c r="A53" s="58" t="s">
        <v>21</v>
      </c>
      <c r="B53" s="159">
        <v>1</v>
      </c>
      <c r="C53" s="159">
        <v>0</v>
      </c>
      <c r="D53" s="159">
        <v>1</v>
      </c>
      <c r="E53" s="159">
        <v>2</v>
      </c>
      <c r="F53" s="159">
        <v>0</v>
      </c>
      <c r="G53" s="159" t="s">
        <v>293</v>
      </c>
      <c r="H53" s="159">
        <v>0</v>
      </c>
      <c r="I53" s="159">
        <v>0</v>
      </c>
      <c r="J53" s="159" t="s">
        <v>293</v>
      </c>
      <c r="K53" s="159">
        <v>0</v>
      </c>
      <c r="L53" s="159">
        <v>0</v>
      </c>
      <c r="M53" s="159">
        <v>0</v>
      </c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</row>
    <row r="54" spans="1:231" ht="20.149999999999999" customHeight="1">
      <c r="A54" s="31" t="s">
        <v>22</v>
      </c>
      <c r="B54" s="138">
        <f>SUM(B50:B53)</f>
        <v>12</v>
      </c>
      <c r="C54" s="138">
        <f t="shared" ref="C54:D54" si="17">SUM(C50:C53)</f>
        <v>2</v>
      </c>
      <c r="D54" s="138">
        <f t="shared" si="17"/>
        <v>14</v>
      </c>
      <c r="E54" s="246"/>
      <c r="F54" s="246"/>
      <c r="G54" s="138" t="s">
        <v>311</v>
      </c>
      <c r="H54" s="138">
        <f t="shared" ref="H54:M54" si="18">SUM(H50:H53)</f>
        <v>0</v>
      </c>
      <c r="I54" s="138"/>
      <c r="J54" s="138" t="s">
        <v>311</v>
      </c>
      <c r="K54" s="138">
        <f t="shared" si="18"/>
        <v>0</v>
      </c>
      <c r="L54" s="138">
        <f t="shared" si="18"/>
        <v>0</v>
      </c>
      <c r="M54" s="138">
        <f t="shared" si="18"/>
        <v>0</v>
      </c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</row>
    <row r="55" spans="1:231" ht="20.149999999999999" customHeight="1">
      <c r="A55" s="98"/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</row>
    <row r="56" spans="1:231" ht="20.149999999999999" customHeight="1">
      <c r="A56" s="32" t="s">
        <v>261</v>
      </c>
      <c r="B56" s="208"/>
      <c r="C56" s="209"/>
      <c r="D56" s="210"/>
      <c r="E56" s="208"/>
      <c r="F56" s="210"/>
      <c r="G56" s="211"/>
      <c r="H56" s="208"/>
      <c r="I56" s="209"/>
      <c r="J56" s="209"/>
      <c r="K56" s="209"/>
      <c r="L56" s="209"/>
      <c r="M56" s="210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  <c r="AA56" s="186"/>
      <c r="AB56" s="186"/>
      <c r="AC56" s="186"/>
      <c r="AD56" s="186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</row>
    <row r="57" spans="1:231" ht="20.149999999999999" customHeight="1">
      <c r="A57" s="58" t="s">
        <v>18</v>
      </c>
      <c r="B57" s="159">
        <v>0</v>
      </c>
      <c r="C57" s="159">
        <v>6</v>
      </c>
      <c r="D57" s="159">
        <v>6</v>
      </c>
      <c r="E57" s="159">
        <v>0</v>
      </c>
      <c r="F57" s="159">
        <v>4000</v>
      </c>
      <c r="G57" s="159">
        <v>24</v>
      </c>
      <c r="H57" s="159">
        <v>0</v>
      </c>
      <c r="I57" s="159">
        <v>0</v>
      </c>
      <c r="J57" s="159">
        <v>24</v>
      </c>
      <c r="K57" s="159">
        <v>0</v>
      </c>
      <c r="L57" s="159">
        <v>0</v>
      </c>
      <c r="M57" s="159">
        <v>0</v>
      </c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</row>
    <row r="58" spans="1:231" ht="20.149999999999999" customHeight="1">
      <c r="A58" s="58" t="s">
        <v>19</v>
      </c>
      <c r="B58" s="159">
        <v>0</v>
      </c>
      <c r="C58" s="159">
        <v>7</v>
      </c>
      <c r="D58" s="159">
        <v>7</v>
      </c>
      <c r="E58" s="159">
        <v>0</v>
      </c>
      <c r="F58" s="159">
        <v>2250</v>
      </c>
      <c r="G58" s="159">
        <v>16</v>
      </c>
      <c r="H58" s="159">
        <v>0</v>
      </c>
      <c r="I58" s="159">
        <v>0</v>
      </c>
      <c r="J58" s="159">
        <v>16</v>
      </c>
      <c r="K58" s="159">
        <v>0</v>
      </c>
      <c r="L58" s="159">
        <v>0</v>
      </c>
      <c r="M58" s="159">
        <v>0</v>
      </c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</row>
    <row r="59" spans="1:231" ht="20.149999999999999" customHeight="1">
      <c r="A59" s="58" t="s">
        <v>20</v>
      </c>
      <c r="B59" s="159">
        <v>0</v>
      </c>
      <c r="C59" s="159">
        <v>0</v>
      </c>
      <c r="D59" s="159">
        <v>0</v>
      </c>
      <c r="E59" s="159">
        <v>0</v>
      </c>
      <c r="F59" s="159">
        <v>0</v>
      </c>
      <c r="G59" s="159">
        <v>0</v>
      </c>
      <c r="H59" s="159">
        <v>0</v>
      </c>
      <c r="I59" s="159">
        <v>0</v>
      </c>
      <c r="J59" s="159">
        <v>0</v>
      </c>
      <c r="K59" s="159">
        <v>0</v>
      </c>
      <c r="L59" s="159">
        <v>0</v>
      </c>
      <c r="M59" s="159">
        <v>0</v>
      </c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</row>
    <row r="60" spans="1:231" ht="20.149999999999999" customHeight="1">
      <c r="A60" s="58" t="s">
        <v>21</v>
      </c>
      <c r="B60" s="159">
        <v>2</v>
      </c>
      <c r="C60" s="159">
        <v>42</v>
      </c>
      <c r="D60" s="159">
        <v>44</v>
      </c>
      <c r="E60" s="159">
        <v>800</v>
      </c>
      <c r="F60" s="159">
        <v>1300</v>
      </c>
      <c r="G60" s="159">
        <v>56</v>
      </c>
      <c r="H60" s="159">
        <v>0</v>
      </c>
      <c r="I60" s="159">
        <v>0</v>
      </c>
      <c r="J60" s="159">
        <v>56</v>
      </c>
      <c r="K60" s="159">
        <v>0</v>
      </c>
      <c r="L60" s="159">
        <v>0</v>
      </c>
      <c r="M60" s="159">
        <v>0</v>
      </c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</row>
    <row r="61" spans="1:231" ht="20.149999999999999" customHeight="1">
      <c r="A61" s="31" t="s">
        <v>22</v>
      </c>
      <c r="B61" s="138">
        <f>SUM(B57:B60)</f>
        <v>2</v>
      </c>
      <c r="C61" s="138">
        <f t="shared" ref="C61:D61" si="19">SUM(C57:C60)</f>
        <v>55</v>
      </c>
      <c r="D61" s="138">
        <f t="shared" si="19"/>
        <v>57</v>
      </c>
      <c r="E61" s="246"/>
      <c r="F61" s="246"/>
      <c r="G61" s="138">
        <f t="shared" ref="G61:M61" si="20">SUM(G57:G60)</f>
        <v>96</v>
      </c>
      <c r="H61" s="138">
        <f t="shared" si="20"/>
        <v>0</v>
      </c>
      <c r="I61" s="138"/>
      <c r="J61" s="138">
        <f t="shared" ref="J61" si="21">SUM(J57:J60)</f>
        <v>96</v>
      </c>
      <c r="K61" s="138">
        <f t="shared" si="20"/>
        <v>0</v>
      </c>
      <c r="L61" s="138">
        <f t="shared" si="20"/>
        <v>0</v>
      </c>
      <c r="M61" s="138">
        <f t="shared" si="20"/>
        <v>0</v>
      </c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</row>
    <row r="62" spans="1:231" ht="20.149999999999999" customHeight="1"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</row>
    <row r="63" spans="1:231" ht="20.149999999999999" customHeight="1">
      <c r="A63" s="32" t="s">
        <v>270</v>
      </c>
      <c r="B63" s="208"/>
      <c r="C63" s="209"/>
      <c r="D63" s="210"/>
      <c r="E63" s="208"/>
      <c r="F63" s="210"/>
      <c r="G63" s="211"/>
      <c r="H63" s="208"/>
      <c r="I63" s="209"/>
      <c r="J63" s="209"/>
      <c r="K63" s="209"/>
      <c r="L63" s="209"/>
      <c r="M63" s="210"/>
      <c r="N63" s="186"/>
      <c r="O63" s="186"/>
      <c r="P63" s="186"/>
      <c r="Q63" s="186"/>
      <c r="R63" s="186"/>
      <c r="S63" s="186"/>
      <c r="T63" s="186"/>
      <c r="U63" s="186"/>
      <c r="V63" s="186"/>
      <c r="W63" s="186"/>
      <c r="X63" s="186"/>
      <c r="Y63" s="186"/>
      <c r="Z63" s="186"/>
      <c r="AA63" s="186"/>
      <c r="AB63" s="186"/>
      <c r="AC63" s="186"/>
      <c r="AD63" s="186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</row>
    <row r="64" spans="1:231" ht="20.149999999999999" customHeight="1">
      <c r="A64" s="58" t="s">
        <v>18</v>
      </c>
      <c r="B64" s="159">
        <v>1</v>
      </c>
      <c r="C64" s="159">
        <v>0</v>
      </c>
      <c r="D64" s="159">
        <v>1</v>
      </c>
      <c r="E64" s="159">
        <v>1000</v>
      </c>
      <c r="F64" s="159">
        <v>0</v>
      </c>
      <c r="G64" s="159">
        <v>1</v>
      </c>
      <c r="H64" s="159">
        <v>0</v>
      </c>
      <c r="I64" s="159">
        <v>0</v>
      </c>
      <c r="J64" s="159">
        <v>1</v>
      </c>
      <c r="K64" s="159">
        <v>0</v>
      </c>
      <c r="L64" s="159">
        <v>0</v>
      </c>
      <c r="M64" s="159">
        <v>0</v>
      </c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</row>
    <row r="65" spans="1:231" ht="20.149999999999999" customHeight="1">
      <c r="A65" s="58" t="s">
        <v>19</v>
      </c>
      <c r="B65" s="159">
        <v>2</v>
      </c>
      <c r="C65" s="159">
        <v>9</v>
      </c>
      <c r="D65" s="159">
        <v>11</v>
      </c>
      <c r="E65" s="159">
        <v>1000</v>
      </c>
      <c r="F65" s="159">
        <v>2000</v>
      </c>
      <c r="G65" s="159">
        <v>20</v>
      </c>
      <c r="H65" s="159">
        <v>0</v>
      </c>
      <c r="I65" s="159">
        <v>0</v>
      </c>
      <c r="J65" s="159">
        <v>20</v>
      </c>
      <c r="K65" s="159">
        <v>0</v>
      </c>
      <c r="L65" s="159">
        <v>0</v>
      </c>
      <c r="M65" s="159">
        <v>0</v>
      </c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</row>
    <row r="66" spans="1:231" ht="20.149999999999999" customHeight="1">
      <c r="A66" s="58" t="s">
        <v>20</v>
      </c>
      <c r="B66" s="159">
        <v>0</v>
      </c>
      <c r="C66" s="159">
        <v>4</v>
      </c>
      <c r="D66" s="159">
        <v>4</v>
      </c>
      <c r="E66" s="159">
        <v>0</v>
      </c>
      <c r="F66" s="159">
        <v>1750</v>
      </c>
      <c r="G66" s="159">
        <v>7</v>
      </c>
      <c r="H66" s="159">
        <v>0</v>
      </c>
      <c r="I66" s="159">
        <v>0</v>
      </c>
      <c r="J66" s="159">
        <v>7</v>
      </c>
      <c r="K66" s="159">
        <v>0</v>
      </c>
      <c r="L66" s="159">
        <v>0</v>
      </c>
      <c r="M66" s="159">
        <v>0</v>
      </c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</row>
    <row r="67" spans="1:231" ht="20.149999999999999" customHeight="1">
      <c r="A67" s="58" t="s">
        <v>21</v>
      </c>
      <c r="B67" s="159">
        <v>0</v>
      </c>
      <c r="C67" s="159">
        <v>5</v>
      </c>
      <c r="D67" s="159">
        <v>5</v>
      </c>
      <c r="E67" s="159">
        <v>0</v>
      </c>
      <c r="F67" s="159">
        <v>1000</v>
      </c>
      <c r="G67" s="159">
        <v>5</v>
      </c>
      <c r="H67" s="159">
        <v>0</v>
      </c>
      <c r="I67" s="159">
        <v>0</v>
      </c>
      <c r="J67" s="159">
        <v>5</v>
      </c>
      <c r="K67" s="159">
        <v>0</v>
      </c>
      <c r="L67" s="159">
        <v>0</v>
      </c>
      <c r="M67" s="159">
        <v>0</v>
      </c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</row>
    <row r="68" spans="1:231" ht="20.149999999999999" customHeight="1">
      <c r="A68" s="31" t="s">
        <v>22</v>
      </c>
      <c r="B68" s="138">
        <f>SUM(B64:B67)</f>
        <v>3</v>
      </c>
      <c r="C68" s="138">
        <f t="shared" ref="C68:D68" si="22">SUM(C64:C67)</f>
        <v>18</v>
      </c>
      <c r="D68" s="138">
        <f t="shared" si="22"/>
        <v>21</v>
      </c>
      <c r="E68" s="246"/>
      <c r="F68" s="246"/>
      <c r="G68" s="138">
        <f t="shared" ref="G68:M68" si="23">SUM(G64:G67)</f>
        <v>33</v>
      </c>
      <c r="H68" s="138">
        <f t="shared" si="23"/>
        <v>0</v>
      </c>
      <c r="I68" s="138"/>
      <c r="J68" s="138">
        <f t="shared" ref="J68" si="24">SUM(J64:J67)</f>
        <v>33</v>
      </c>
      <c r="K68" s="138">
        <f t="shared" si="23"/>
        <v>0</v>
      </c>
      <c r="L68" s="138">
        <f t="shared" si="23"/>
        <v>0</v>
      </c>
      <c r="M68" s="138">
        <f t="shared" si="23"/>
        <v>0</v>
      </c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158"/>
    </row>
    <row r="69" spans="1:231" ht="20.149999999999999" customHeight="1"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  <c r="AC69" s="158"/>
      <c r="AD69" s="158"/>
    </row>
    <row r="70" spans="1:231" ht="20.149999999999999" customHeight="1">
      <c r="A70" s="32" t="s">
        <v>262</v>
      </c>
      <c r="B70" s="208"/>
      <c r="C70" s="209"/>
      <c r="D70" s="210"/>
      <c r="E70" s="208"/>
      <c r="F70" s="210"/>
      <c r="G70" s="211"/>
      <c r="H70" s="208"/>
      <c r="I70" s="209"/>
      <c r="J70" s="209"/>
      <c r="K70" s="209"/>
      <c r="L70" s="209"/>
      <c r="M70" s="210"/>
      <c r="N70" s="186"/>
      <c r="O70" s="186"/>
      <c r="P70" s="186"/>
      <c r="Q70" s="186"/>
      <c r="R70" s="186"/>
      <c r="S70" s="186"/>
      <c r="T70" s="186"/>
      <c r="U70" s="186"/>
      <c r="V70" s="186"/>
      <c r="W70" s="186"/>
      <c r="X70" s="186"/>
      <c r="Y70" s="186"/>
      <c r="Z70" s="186"/>
      <c r="AA70" s="186"/>
      <c r="AB70" s="186"/>
      <c r="AC70" s="186"/>
      <c r="AD70" s="186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</row>
    <row r="71" spans="1:231" ht="20.149999999999999" customHeight="1">
      <c r="A71" s="58" t="s">
        <v>18</v>
      </c>
      <c r="B71" s="159">
        <v>0</v>
      </c>
      <c r="C71" s="159">
        <v>6</v>
      </c>
      <c r="D71" s="159">
        <v>6</v>
      </c>
      <c r="E71" s="159">
        <v>0</v>
      </c>
      <c r="F71" s="159">
        <v>1500</v>
      </c>
      <c r="G71" s="159">
        <v>9</v>
      </c>
      <c r="H71" s="159">
        <v>0</v>
      </c>
      <c r="I71" s="159">
        <v>0</v>
      </c>
      <c r="J71" s="159">
        <v>9</v>
      </c>
      <c r="K71" s="159">
        <v>0</v>
      </c>
      <c r="L71" s="159">
        <v>0</v>
      </c>
      <c r="M71" s="159">
        <v>0</v>
      </c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158"/>
      <c r="AD71" s="158"/>
    </row>
    <row r="72" spans="1:231" ht="20.149999999999999" customHeight="1">
      <c r="A72" s="58" t="s">
        <v>19</v>
      </c>
      <c r="B72" s="159">
        <v>0</v>
      </c>
      <c r="C72" s="159">
        <v>2</v>
      </c>
      <c r="D72" s="159">
        <v>2</v>
      </c>
      <c r="E72" s="159">
        <v>0</v>
      </c>
      <c r="F72" s="159">
        <v>1300</v>
      </c>
      <c r="G72" s="159">
        <v>3</v>
      </c>
      <c r="H72" s="159">
        <v>0</v>
      </c>
      <c r="I72" s="159">
        <v>0</v>
      </c>
      <c r="J72" s="159">
        <v>3</v>
      </c>
      <c r="K72" s="159">
        <v>0</v>
      </c>
      <c r="L72" s="159">
        <v>0</v>
      </c>
      <c r="M72" s="159">
        <v>0</v>
      </c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8"/>
    </row>
    <row r="73" spans="1:231" ht="20.149999999999999" customHeight="1">
      <c r="A73" s="58" t="s">
        <v>20</v>
      </c>
      <c r="B73" s="159">
        <v>2</v>
      </c>
      <c r="C73" s="159">
        <v>0</v>
      </c>
      <c r="D73" s="159">
        <v>2</v>
      </c>
      <c r="E73" s="159">
        <v>1000</v>
      </c>
      <c r="F73" s="159">
        <v>0</v>
      </c>
      <c r="G73" s="159">
        <v>2</v>
      </c>
      <c r="H73" s="159">
        <v>0</v>
      </c>
      <c r="I73" s="159">
        <v>0</v>
      </c>
      <c r="J73" s="159">
        <v>2</v>
      </c>
      <c r="K73" s="159">
        <v>0</v>
      </c>
      <c r="L73" s="159">
        <v>0</v>
      </c>
      <c r="M73" s="159">
        <v>0</v>
      </c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  <c r="AD73" s="158"/>
    </row>
    <row r="74" spans="1:231" ht="20.149999999999999" customHeight="1">
      <c r="A74" s="58" t="s">
        <v>21</v>
      </c>
      <c r="B74" s="159">
        <v>0</v>
      </c>
      <c r="C74" s="159">
        <v>1</v>
      </c>
      <c r="D74" s="159">
        <v>1</v>
      </c>
      <c r="E74" s="159">
        <v>0</v>
      </c>
      <c r="F74" s="159">
        <v>1500</v>
      </c>
      <c r="G74" s="159">
        <v>2</v>
      </c>
      <c r="H74" s="159">
        <v>0</v>
      </c>
      <c r="I74" s="159">
        <v>0</v>
      </c>
      <c r="J74" s="159">
        <v>2</v>
      </c>
      <c r="K74" s="159">
        <v>0</v>
      </c>
      <c r="L74" s="159">
        <v>0</v>
      </c>
      <c r="M74" s="159">
        <v>0</v>
      </c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/>
    </row>
    <row r="75" spans="1:231" ht="20.149999999999999" customHeight="1">
      <c r="A75" s="31" t="s">
        <v>22</v>
      </c>
      <c r="B75" s="138">
        <f>SUM(B71:B74)</f>
        <v>2</v>
      </c>
      <c r="C75" s="138">
        <f t="shared" ref="C75:D75" si="25">SUM(C71:C74)</f>
        <v>9</v>
      </c>
      <c r="D75" s="138">
        <f t="shared" si="25"/>
        <v>11</v>
      </c>
      <c r="E75" s="246"/>
      <c r="F75" s="246"/>
      <c r="G75" s="138">
        <f t="shared" ref="G75:H75" si="26">SUM(G71:G74)</f>
        <v>16</v>
      </c>
      <c r="H75" s="138">
        <f t="shared" si="26"/>
        <v>0</v>
      </c>
      <c r="I75" s="138"/>
      <c r="J75" s="138">
        <f t="shared" ref="J75" si="27">SUM(J71:J74)</f>
        <v>16</v>
      </c>
      <c r="K75" s="138">
        <f t="shared" ref="K75:M75" si="28">SUM(K71:K74)</f>
        <v>0</v>
      </c>
      <c r="L75" s="138">
        <f t="shared" si="28"/>
        <v>0</v>
      </c>
      <c r="M75" s="138">
        <f t="shared" si="28"/>
        <v>0</v>
      </c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8"/>
    </row>
    <row r="76" spans="1:231" ht="19.5" customHeight="1"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  <c r="AD76" s="158"/>
    </row>
    <row r="77" spans="1:231" ht="20.149999999999999" customHeight="1">
      <c r="A77" s="32" t="s">
        <v>231</v>
      </c>
      <c r="B77" s="208"/>
      <c r="C77" s="209"/>
      <c r="D77" s="210"/>
      <c r="E77" s="208"/>
      <c r="F77" s="210"/>
      <c r="G77" s="211"/>
      <c r="H77" s="208"/>
      <c r="I77" s="209"/>
      <c r="J77" s="209"/>
      <c r="K77" s="209"/>
      <c r="L77" s="209"/>
      <c r="M77" s="210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6"/>
      <c r="AA77" s="186"/>
      <c r="AB77" s="186"/>
      <c r="AC77" s="186"/>
      <c r="AD77" s="186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</row>
    <row r="78" spans="1:231" ht="20.149999999999999" customHeight="1">
      <c r="A78" s="58" t="s">
        <v>18</v>
      </c>
      <c r="B78" s="159">
        <v>3</v>
      </c>
      <c r="C78" s="159">
        <v>4</v>
      </c>
      <c r="D78" s="159">
        <v>7</v>
      </c>
      <c r="E78" s="159">
        <v>950</v>
      </c>
      <c r="F78" s="159">
        <v>2500</v>
      </c>
      <c r="G78" s="159">
        <v>13</v>
      </c>
      <c r="H78" s="159">
        <v>0</v>
      </c>
      <c r="I78" s="159">
        <v>0</v>
      </c>
      <c r="J78" s="159">
        <v>13</v>
      </c>
      <c r="K78" s="159">
        <v>0</v>
      </c>
      <c r="L78" s="159">
        <v>0</v>
      </c>
      <c r="M78" s="159">
        <v>0</v>
      </c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</row>
    <row r="79" spans="1:231" ht="20.149999999999999" customHeight="1">
      <c r="A79" s="58" t="s">
        <v>19</v>
      </c>
      <c r="B79" s="159">
        <v>0</v>
      </c>
      <c r="C79" s="159">
        <v>3</v>
      </c>
      <c r="D79" s="159">
        <v>3</v>
      </c>
      <c r="E79" s="159">
        <v>0</v>
      </c>
      <c r="F79" s="159">
        <v>3500</v>
      </c>
      <c r="G79" s="159">
        <v>11</v>
      </c>
      <c r="H79" s="159">
        <v>0</v>
      </c>
      <c r="I79" s="159">
        <v>0</v>
      </c>
      <c r="J79" s="159">
        <v>11</v>
      </c>
      <c r="K79" s="159">
        <v>0</v>
      </c>
      <c r="L79" s="159">
        <v>0</v>
      </c>
      <c r="M79" s="159">
        <v>0</v>
      </c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</row>
    <row r="80" spans="1:231" ht="20.149999999999999" customHeight="1">
      <c r="A80" s="58" t="s">
        <v>20</v>
      </c>
      <c r="B80" s="159">
        <v>3</v>
      </c>
      <c r="C80" s="159">
        <v>2</v>
      </c>
      <c r="D80" s="159">
        <v>5</v>
      </c>
      <c r="E80" s="159">
        <v>970</v>
      </c>
      <c r="F80" s="159">
        <v>2980</v>
      </c>
      <c r="G80" s="159">
        <v>9</v>
      </c>
      <c r="H80" s="159">
        <v>0</v>
      </c>
      <c r="I80" s="159">
        <v>0</v>
      </c>
      <c r="J80" s="159">
        <v>9</v>
      </c>
      <c r="K80" s="159">
        <v>0</v>
      </c>
      <c r="L80" s="159">
        <v>0</v>
      </c>
      <c r="M80" s="159">
        <v>0</v>
      </c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</row>
    <row r="81" spans="1:231" ht="20.149999999999999" customHeight="1">
      <c r="A81" s="58" t="s">
        <v>21</v>
      </c>
      <c r="B81" s="159">
        <v>0</v>
      </c>
      <c r="C81" s="159">
        <v>0</v>
      </c>
      <c r="D81" s="159">
        <v>0</v>
      </c>
      <c r="E81" s="159">
        <v>0</v>
      </c>
      <c r="F81" s="159">
        <v>0</v>
      </c>
      <c r="G81" s="159">
        <v>0</v>
      </c>
      <c r="H81" s="159">
        <v>0</v>
      </c>
      <c r="I81" s="159">
        <v>0</v>
      </c>
      <c r="J81" s="159">
        <v>0</v>
      </c>
      <c r="K81" s="159">
        <v>0</v>
      </c>
      <c r="L81" s="159">
        <v>0</v>
      </c>
      <c r="M81" s="159">
        <v>0</v>
      </c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</row>
    <row r="82" spans="1:231" ht="20.149999999999999" customHeight="1">
      <c r="A82" s="31" t="s">
        <v>22</v>
      </c>
      <c r="B82" s="138">
        <f>SUM(B78:B81)</f>
        <v>6</v>
      </c>
      <c r="C82" s="138">
        <f t="shared" ref="C82:D82" si="29">SUM(C78:C81)</f>
        <v>9</v>
      </c>
      <c r="D82" s="138">
        <f t="shared" si="29"/>
        <v>15</v>
      </c>
      <c r="E82" s="246"/>
      <c r="F82" s="246"/>
      <c r="G82" s="138">
        <f t="shared" ref="G82:H82" si="30">SUM(G78:G81)</f>
        <v>33</v>
      </c>
      <c r="H82" s="138">
        <f t="shared" si="30"/>
        <v>0</v>
      </c>
      <c r="I82" s="138"/>
      <c r="J82" s="138">
        <f t="shared" ref="J82" si="31">SUM(J78:J81)</f>
        <v>33</v>
      </c>
      <c r="K82" s="138">
        <f t="shared" ref="K82:M82" si="32">SUM(K78:K81)</f>
        <v>0</v>
      </c>
      <c r="L82" s="138">
        <f t="shared" si="32"/>
        <v>0</v>
      </c>
      <c r="M82" s="138">
        <f t="shared" si="32"/>
        <v>0</v>
      </c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  <c r="AC82" s="158"/>
      <c r="AD82" s="158"/>
    </row>
    <row r="83" spans="1:231" ht="22.5" customHeight="1">
      <c r="B83" s="161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  <c r="AD83" s="158"/>
    </row>
    <row r="84" spans="1:231" ht="20.149999999999999" customHeight="1">
      <c r="A84" s="32" t="s">
        <v>272</v>
      </c>
      <c r="B84" s="208"/>
      <c r="C84" s="209"/>
      <c r="D84" s="210"/>
      <c r="E84" s="208"/>
      <c r="F84" s="210"/>
      <c r="G84" s="211"/>
      <c r="H84" s="208"/>
      <c r="I84" s="209"/>
      <c r="J84" s="209"/>
      <c r="K84" s="209"/>
      <c r="L84" s="209"/>
      <c r="M84" s="210"/>
      <c r="N84" s="186"/>
      <c r="O84" s="186"/>
      <c r="P84" s="186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</row>
    <row r="85" spans="1:231" ht="20.149999999999999" customHeight="1">
      <c r="A85" s="58" t="s">
        <v>18</v>
      </c>
      <c r="B85" s="159">
        <v>16</v>
      </c>
      <c r="C85" s="159">
        <v>0</v>
      </c>
      <c r="D85" s="159">
        <v>16</v>
      </c>
      <c r="E85" s="159">
        <v>1454</v>
      </c>
      <c r="F85" s="159">
        <v>0</v>
      </c>
      <c r="G85" s="159">
        <v>23</v>
      </c>
      <c r="H85" s="159">
        <v>0</v>
      </c>
      <c r="I85" s="159">
        <v>23</v>
      </c>
      <c r="J85" s="159">
        <v>0</v>
      </c>
      <c r="K85" s="159">
        <v>0</v>
      </c>
      <c r="L85" s="159">
        <v>0</v>
      </c>
      <c r="M85" s="159">
        <v>0</v>
      </c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158"/>
    </row>
    <row r="86" spans="1:231" ht="20.149999999999999" customHeight="1">
      <c r="A86" s="58" t="s">
        <v>19</v>
      </c>
      <c r="B86" s="159">
        <v>29</v>
      </c>
      <c r="C86" s="159">
        <v>4</v>
      </c>
      <c r="D86" s="159">
        <v>33</v>
      </c>
      <c r="E86" s="159">
        <v>1000</v>
      </c>
      <c r="F86" s="159">
        <v>3000</v>
      </c>
      <c r="G86" s="159">
        <v>41</v>
      </c>
      <c r="H86" s="159">
        <v>0</v>
      </c>
      <c r="I86" s="159">
        <v>5</v>
      </c>
      <c r="J86" s="159">
        <v>0</v>
      </c>
      <c r="K86" s="159">
        <v>36</v>
      </c>
      <c r="L86" s="159">
        <v>27</v>
      </c>
      <c r="M86" s="159">
        <v>9</v>
      </c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8"/>
    </row>
    <row r="87" spans="1:231" ht="20.149999999999999" customHeight="1">
      <c r="A87" s="58" t="s">
        <v>20</v>
      </c>
      <c r="B87" s="159">
        <v>101</v>
      </c>
      <c r="C87" s="159">
        <v>1</v>
      </c>
      <c r="D87" s="159">
        <v>102</v>
      </c>
      <c r="E87" s="159">
        <v>1461</v>
      </c>
      <c r="F87" s="159">
        <v>2740</v>
      </c>
      <c r="G87" s="159">
        <v>150</v>
      </c>
      <c r="H87" s="159">
        <v>0</v>
      </c>
      <c r="I87" s="159">
        <v>150</v>
      </c>
      <c r="J87" s="159">
        <v>0</v>
      </c>
      <c r="K87" s="159">
        <v>0</v>
      </c>
      <c r="L87" s="159">
        <v>0</v>
      </c>
      <c r="M87" s="159">
        <v>0</v>
      </c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  <c r="AC87" s="158"/>
      <c r="AD87" s="158"/>
    </row>
    <row r="88" spans="1:231" ht="20.149999999999999" customHeight="1">
      <c r="A88" s="58" t="s">
        <v>21</v>
      </c>
      <c r="B88" s="159">
        <v>0</v>
      </c>
      <c r="C88" s="159">
        <v>0</v>
      </c>
      <c r="D88" s="159">
        <v>0</v>
      </c>
      <c r="E88" s="159">
        <v>0</v>
      </c>
      <c r="F88" s="159">
        <v>0</v>
      </c>
      <c r="G88" s="159">
        <v>0</v>
      </c>
      <c r="H88" s="159">
        <v>0</v>
      </c>
      <c r="I88" s="159">
        <v>0</v>
      </c>
      <c r="J88" s="159">
        <v>0</v>
      </c>
      <c r="K88" s="159">
        <v>0</v>
      </c>
      <c r="L88" s="159">
        <v>0</v>
      </c>
      <c r="M88" s="159">
        <v>0</v>
      </c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  <c r="AD88" s="158"/>
    </row>
    <row r="89" spans="1:231" ht="20.149999999999999" customHeight="1">
      <c r="A89" s="31" t="s">
        <v>22</v>
      </c>
      <c r="B89" s="138">
        <f>SUM(B85:B88)</f>
        <v>146</v>
      </c>
      <c r="C89" s="138">
        <f t="shared" ref="C89:D89" si="33">SUM(C85:C88)</f>
        <v>5</v>
      </c>
      <c r="D89" s="138">
        <f t="shared" si="33"/>
        <v>151</v>
      </c>
      <c r="E89" s="246"/>
      <c r="F89" s="246"/>
      <c r="G89" s="138">
        <f t="shared" ref="G89:I89" si="34">SUM(G85:G88)</f>
        <v>214</v>
      </c>
      <c r="H89" s="138">
        <f t="shared" si="34"/>
        <v>0</v>
      </c>
      <c r="I89" s="138">
        <f t="shared" si="34"/>
        <v>178</v>
      </c>
      <c r="J89" s="138">
        <f t="shared" ref="J89" si="35">SUM(J85:J88)</f>
        <v>0</v>
      </c>
      <c r="K89" s="138">
        <f t="shared" ref="K89:M89" si="36">SUM(K85:K88)</f>
        <v>36</v>
      </c>
      <c r="L89" s="138">
        <f t="shared" si="36"/>
        <v>27</v>
      </c>
      <c r="M89" s="138">
        <f t="shared" si="36"/>
        <v>9</v>
      </c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  <c r="AC89" s="158"/>
      <c r="AD89" s="158"/>
    </row>
    <row r="90" spans="1:231" ht="19.5" customHeight="1"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  <c r="AC90" s="158"/>
      <c r="AD90" s="158"/>
    </row>
    <row r="91" spans="1:231" ht="20.149999999999999" customHeight="1">
      <c r="A91" s="32" t="s">
        <v>306</v>
      </c>
      <c r="B91" s="208"/>
      <c r="C91" s="209"/>
      <c r="D91" s="210"/>
      <c r="E91" s="208"/>
      <c r="F91" s="210"/>
      <c r="G91" s="211"/>
      <c r="H91" s="208"/>
      <c r="I91" s="209"/>
      <c r="J91" s="209"/>
      <c r="K91" s="209"/>
      <c r="L91" s="209"/>
      <c r="M91" s="210"/>
      <c r="N91" s="186"/>
      <c r="O91" s="186"/>
      <c r="P91" s="186"/>
      <c r="Q91" s="186"/>
      <c r="R91" s="186"/>
      <c r="S91" s="186"/>
      <c r="T91" s="186"/>
      <c r="U91" s="186"/>
      <c r="V91" s="186"/>
      <c r="W91" s="186"/>
      <c r="X91" s="186"/>
      <c r="Y91" s="186"/>
      <c r="Z91" s="186"/>
      <c r="AA91" s="186"/>
      <c r="AB91" s="186"/>
      <c r="AC91" s="186"/>
      <c r="AD91" s="186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</row>
    <row r="92" spans="1:231" ht="20.149999999999999" customHeight="1">
      <c r="A92" s="58" t="s">
        <v>18</v>
      </c>
      <c r="B92" s="159">
        <v>0</v>
      </c>
      <c r="C92" s="159">
        <v>10</v>
      </c>
      <c r="D92" s="159">
        <v>10</v>
      </c>
      <c r="E92" s="159">
        <v>0</v>
      </c>
      <c r="F92" s="159">
        <v>6000</v>
      </c>
      <c r="G92" s="159">
        <v>60</v>
      </c>
      <c r="H92" s="159">
        <v>0</v>
      </c>
      <c r="I92" s="159">
        <v>0</v>
      </c>
      <c r="J92" s="159">
        <v>60</v>
      </c>
      <c r="K92" s="159">
        <v>0</v>
      </c>
      <c r="L92" s="159">
        <v>0</v>
      </c>
      <c r="M92" s="159">
        <v>0</v>
      </c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</row>
    <row r="93" spans="1:231" ht="20.149999999999999" customHeight="1">
      <c r="A93" s="58" t="s">
        <v>19</v>
      </c>
      <c r="B93" s="159">
        <v>0</v>
      </c>
      <c r="C93" s="159">
        <v>10</v>
      </c>
      <c r="D93" s="159">
        <v>10</v>
      </c>
      <c r="E93" s="159">
        <v>0</v>
      </c>
      <c r="F93" s="159">
        <v>2250</v>
      </c>
      <c r="G93" s="159">
        <v>23</v>
      </c>
      <c r="H93" s="159">
        <v>0</v>
      </c>
      <c r="I93" s="159">
        <v>0</v>
      </c>
      <c r="J93" s="159">
        <v>23</v>
      </c>
      <c r="K93" s="159">
        <v>0</v>
      </c>
      <c r="L93" s="159">
        <v>0</v>
      </c>
      <c r="M93" s="159">
        <v>0</v>
      </c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8"/>
    </row>
    <row r="94" spans="1:231" ht="20.149999999999999" customHeight="1">
      <c r="A94" s="58" t="s">
        <v>20</v>
      </c>
      <c r="B94" s="159">
        <v>0</v>
      </c>
      <c r="C94" s="159">
        <v>0</v>
      </c>
      <c r="D94" s="159">
        <v>0</v>
      </c>
      <c r="E94" s="159">
        <v>0</v>
      </c>
      <c r="F94" s="159">
        <v>0</v>
      </c>
      <c r="G94" s="159">
        <v>0</v>
      </c>
      <c r="H94" s="159">
        <v>0</v>
      </c>
      <c r="I94" s="159">
        <v>0</v>
      </c>
      <c r="J94" s="159">
        <v>0</v>
      </c>
      <c r="K94" s="159">
        <v>0</v>
      </c>
      <c r="L94" s="159">
        <v>0</v>
      </c>
      <c r="M94" s="159">
        <v>0</v>
      </c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  <c r="AD94" s="158"/>
    </row>
    <row r="95" spans="1:231" ht="20.149999999999999" customHeight="1">
      <c r="A95" s="58" t="s">
        <v>21</v>
      </c>
      <c r="B95" s="159">
        <v>1</v>
      </c>
      <c r="C95" s="159">
        <v>25</v>
      </c>
      <c r="D95" s="159">
        <v>26</v>
      </c>
      <c r="E95" s="159">
        <v>4000</v>
      </c>
      <c r="F95" s="159">
        <v>10000</v>
      </c>
      <c r="G95" s="159">
        <v>254</v>
      </c>
      <c r="H95" s="159">
        <v>0</v>
      </c>
      <c r="I95" s="159">
        <v>0</v>
      </c>
      <c r="J95" s="159">
        <v>254</v>
      </c>
      <c r="K95" s="159">
        <v>0</v>
      </c>
      <c r="L95" s="159">
        <v>0</v>
      </c>
      <c r="M95" s="159">
        <v>0</v>
      </c>
      <c r="N95" s="15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8"/>
    </row>
    <row r="96" spans="1:231" ht="20.149999999999999" customHeight="1">
      <c r="A96" s="31" t="s">
        <v>22</v>
      </c>
      <c r="B96" s="138">
        <f>SUM(B92:B95)</f>
        <v>1</v>
      </c>
      <c r="C96" s="138">
        <f t="shared" ref="C96:D96" si="37">SUM(C92:C95)</f>
        <v>45</v>
      </c>
      <c r="D96" s="138">
        <f t="shared" si="37"/>
        <v>46</v>
      </c>
      <c r="E96" s="246"/>
      <c r="F96" s="246"/>
      <c r="G96" s="138">
        <f t="shared" ref="G96:M96" si="38">SUM(G92:G95)</f>
        <v>337</v>
      </c>
      <c r="H96" s="138">
        <f t="shared" si="38"/>
        <v>0</v>
      </c>
      <c r="I96" s="138"/>
      <c r="J96" s="138">
        <f t="shared" ref="J96" si="39">SUM(J92:J95)</f>
        <v>337</v>
      </c>
      <c r="K96" s="138">
        <f t="shared" si="38"/>
        <v>0</v>
      </c>
      <c r="L96" s="138">
        <f t="shared" si="38"/>
        <v>0</v>
      </c>
      <c r="M96" s="138">
        <f t="shared" si="38"/>
        <v>0</v>
      </c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8"/>
      <c r="AA96" s="158"/>
      <c r="AB96" s="158"/>
      <c r="AC96" s="158"/>
      <c r="AD96" s="158"/>
    </row>
    <row r="97" spans="1:231" ht="19.5" customHeight="1">
      <c r="B97" s="161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58"/>
      <c r="O97" s="158"/>
      <c r="P97" s="158"/>
      <c r="Q97" s="158"/>
      <c r="R97" s="158"/>
      <c r="S97" s="158"/>
      <c r="T97" s="158"/>
      <c r="U97" s="158"/>
      <c r="V97" s="158"/>
      <c r="W97" s="158"/>
      <c r="X97" s="158"/>
      <c r="Y97" s="158"/>
      <c r="Z97" s="158"/>
      <c r="AA97" s="158"/>
      <c r="AB97" s="158"/>
      <c r="AC97" s="158"/>
      <c r="AD97" s="158"/>
    </row>
    <row r="98" spans="1:231" ht="20.149999999999999" customHeight="1">
      <c r="A98" s="32" t="s">
        <v>307</v>
      </c>
      <c r="B98" s="208"/>
      <c r="C98" s="209"/>
      <c r="D98" s="210"/>
      <c r="E98" s="208"/>
      <c r="F98" s="210"/>
      <c r="G98" s="211"/>
      <c r="H98" s="208"/>
      <c r="I98" s="209"/>
      <c r="J98" s="209"/>
      <c r="K98" s="209"/>
      <c r="L98" s="209"/>
      <c r="M98" s="210"/>
      <c r="N98" s="186"/>
      <c r="O98" s="186"/>
      <c r="P98" s="186"/>
      <c r="Q98" s="186"/>
      <c r="R98" s="186"/>
      <c r="S98" s="186"/>
      <c r="T98" s="186"/>
      <c r="U98" s="186"/>
      <c r="V98" s="186"/>
      <c r="W98" s="186"/>
      <c r="X98" s="186"/>
      <c r="Y98" s="186"/>
      <c r="Z98" s="186"/>
      <c r="AA98" s="186"/>
      <c r="AB98" s="186"/>
      <c r="AC98" s="186"/>
      <c r="AD98" s="186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</row>
    <row r="99" spans="1:231" ht="20.149999999999999" customHeight="1">
      <c r="A99" s="58" t="s">
        <v>18</v>
      </c>
      <c r="B99" s="159">
        <v>10</v>
      </c>
      <c r="C99" s="159">
        <v>2</v>
      </c>
      <c r="D99" s="159">
        <v>12</v>
      </c>
      <c r="E99" s="159">
        <v>2500</v>
      </c>
      <c r="F99" s="159">
        <v>8000</v>
      </c>
      <c r="G99" s="159">
        <v>41</v>
      </c>
      <c r="H99" s="159">
        <v>0</v>
      </c>
      <c r="I99" s="159">
        <v>0</v>
      </c>
      <c r="J99" s="159">
        <v>41</v>
      </c>
      <c r="K99" s="159">
        <v>0</v>
      </c>
      <c r="L99" s="159">
        <v>0</v>
      </c>
      <c r="M99" s="159">
        <v>0</v>
      </c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Z99" s="158"/>
      <c r="AA99" s="158"/>
      <c r="AB99" s="158"/>
      <c r="AC99" s="158"/>
      <c r="AD99" s="158"/>
    </row>
    <row r="100" spans="1:231" ht="20.149999999999999" customHeight="1">
      <c r="A100" s="58" t="s">
        <v>19</v>
      </c>
      <c r="B100" s="159">
        <v>0</v>
      </c>
      <c r="C100" s="159">
        <v>0</v>
      </c>
      <c r="D100" s="159">
        <v>0</v>
      </c>
      <c r="E100" s="159">
        <v>0</v>
      </c>
      <c r="F100" s="159">
        <v>0</v>
      </c>
      <c r="G100" s="159">
        <v>0</v>
      </c>
      <c r="H100" s="159">
        <v>0</v>
      </c>
      <c r="I100" s="159">
        <v>0</v>
      </c>
      <c r="J100" s="159">
        <v>0</v>
      </c>
      <c r="K100" s="159">
        <v>0</v>
      </c>
      <c r="L100" s="159">
        <v>0</v>
      </c>
      <c r="M100" s="159">
        <v>0</v>
      </c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Z100" s="158"/>
      <c r="AA100" s="158"/>
      <c r="AB100" s="158"/>
      <c r="AC100" s="158"/>
      <c r="AD100" s="158"/>
    </row>
    <row r="101" spans="1:231" ht="20.149999999999999" customHeight="1">
      <c r="A101" s="58" t="s">
        <v>20</v>
      </c>
      <c r="B101" s="159">
        <v>0</v>
      </c>
      <c r="C101" s="159">
        <v>0</v>
      </c>
      <c r="D101" s="159">
        <v>0</v>
      </c>
      <c r="E101" s="159">
        <v>0</v>
      </c>
      <c r="F101" s="159">
        <v>0</v>
      </c>
      <c r="G101" s="159">
        <v>0</v>
      </c>
      <c r="H101" s="159">
        <v>0</v>
      </c>
      <c r="I101" s="159">
        <v>0</v>
      </c>
      <c r="J101" s="159">
        <v>0</v>
      </c>
      <c r="K101" s="159">
        <v>0</v>
      </c>
      <c r="L101" s="159">
        <v>0</v>
      </c>
      <c r="M101" s="159">
        <v>0</v>
      </c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8"/>
      <c r="AC101" s="158"/>
      <c r="AD101" s="158"/>
    </row>
    <row r="102" spans="1:231" ht="20.149999999999999" customHeight="1">
      <c r="A102" s="58" t="s">
        <v>21</v>
      </c>
      <c r="B102" s="159">
        <v>0</v>
      </c>
      <c r="C102" s="159">
        <v>0</v>
      </c>
      <c r="D102" s="159">
        <v>0</v>
      </c>
      <c r="E102" s="159">
        <v>0</v>
      </c>
      <c r="F102" s="159">
        <v>0</v>
      </c>
      <c r="G102" s="159">
        <v>0</v>
      </c>
      <c r="H102" s="159">
        <v>0</v>
      </c>
      <c r="I102" s="159">
        <v>0</v>
      </c>
      <c r="J102" s="159">
        <v>0</v>
      </c>
      <c r="K102" s="159">
        <v>0</v>
      </c>
      <c r="L102" s="159">
        <v>0</v>
      </c>
      <c r="M102" s="159">
        <v>0</v>
      </c>
      <c r="N102" s="158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58"/>
      <c r="Z102" s="158"/>
      <c r="AA102" s="158"/>
      <c r="AB102" s="158"/>
      <c r="AC102" s="158"/>
      <c r="AD102" s="158"/>
    </row>
    <row r="103" spans="1:231" ht="20.149999999999999" customHeight="1">
      <c r="A103" s="31" t="s">
        <v>22</v>
      </c>
      <c r="B103" s="138">
        <f>SUM(B99:B102)</f>
        <v>10</v>
      </c>
      <c r="C103" s="138">
        <f t="shared" ref="C103:D103" si="40">SUM(C99:C102)</f>
        <v>2</v>
      </c>
      <c r="D103" s="138">
        <f t="shared" si="40"/>
        <v>12</v>
      </c>
      <c r="E103" s="246"/>
      <c r="F103" s="246"/>
      <c r="G103" s="138">
        <f t="shared" ref="G103:M103" si="41">SUM(G99:G102)</f>
        <v>41</v>
      </c>
      <c r="H103" s="138">
        <f t="shared" si="41"/>
        <v>0</v>
      </c>
      <c r="I103" s="138"/>
      <c r="J103" s="138">
        <f t="shared" ref="J103" si="42">SUM(J99:J102)</f>
        <v>41</v>
      </c>
      <c r="K103" s="138">
        <f t="shared" si="41"/>
        <v>0</v>
      </c>
      <c r="L103" s="138">
        <f t="shared" si="41"/>
        <v>0</v>
      </c>
      <c r="M103" s="138">
        <f t="shared" si="41"/>
        <v>0</v>
      </c>
      <c r="N103" s="158"/>
      <c r="O103" s="158"/>
      <c r="P103" s="158"/>
      <c r="Q103" s="158"/>
      <c r="R103" s="158"/>
      <c r="S103" s="158"/>
      <c r="T103" s="158"/>
      <c r="U103" s="158"/>
      <c r="V103" s="158"/>
      <c r="W103" s="158"/>
      <c r="X103" s="158"/>
      <c r="Y103" s="158"/>
      <c r="Z103" s="158"/>
      <c r="AA103" s="158"/>
      <c r="AB103" s="158"/>
      <c r="AC103" s="158"/>
      <c r="AD103" s="158"/>
    </row>
    <row r="104" spans="1:231" ht="22.5" customHeight="1">
      <c r="B104" s="161"/>
      <c r="C104" s="161"/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58"/>
      <c r="O104" s="158"/>
      <c r="P104" s="158"/>
      <c r="Q104" s="158"/>
      <c r="R104" s="158"/>
      <c r="S104" s="158"/>
      <c r="T104" s="158"/>
      <c r="U104" s="158"/>
      <c r="V104" s="158"/>
      <c r="W104" s="158"/>
      <c r="X104" s="158"/>
      <c r="Y104" s="158"/>
      <c r="Z104" s="158"/>
      <c r="AA104" s="158"/>
      <c r="AB104" s="158"/>
      <c r="AC104" s="158"/>
      <c r="AD104" s="158"/>
    </row>
    <row r="105" spans="1:231" ht="20.149999999999999" customHeight="1">
      <c r="A105" s="32" t="s">
        <v>308</v>
      </c>
      <c r="B105" s="208"/>
      <c r="C105" s="209"/>
      <c r="D105" s="210"/>
      <c r="E105" s="208"/>
      <c r="F105" s="210"/>
      <c r="G105" s="211"/>
      <c r="H105" s="208"/>
      <c r="I105" s="209"/>
      <c r="J105" s="209"/>
      <c r="K105" s="209"/>
      <c r="L105" s="209"/>
      <c r="M105" s="210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86"/>
      <c r="Z105" s="186"/>
      <c r="AA105" s="186"/>
      <c r="AB105" s="186"/>
      <c r="AC105" s="186"/>
      <c r="AD105" s="186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</row>
    <row r="106" spans="1:231" ht="20.149999999999999" customHeight="1">
      <c r="A106" s="58" t="s">
        <v>18</v>
      </c>
      <c r="B106" s="159">
        <v>9</v>
      </c>
      <c r="C106" s="159">
        <v>7</v>
      </c>
      <c r="D106" s="159">
        <v>16</v>
      </c>
      <c r="E106" s="159">
        <v>1500</v>
      </c>
      <c r="F106" s="159">
        <v>4000</v>
      </c>
      <c r="G106" s="159">
        <v>42</v>
      </c>
      <c r="H106" s="159">
        <v>0</v>
      </c>
      <c r="I106" s="159">
        <v>0</v>
      </c>
      <c r="J106" s="159">
        <v>42</v>
      </c>
      <c r="K106" s="159">
        <v>0</v>
      </c>
      <c r="L106" s="159">
        <v>0</v>
      </c>
      <c r="M106" s="159">
        <v>0</v>
      </c>
      <c r="N106" s="158"/>
      <c r="O106" s="158"/>
      <c r="P106" s="158"/>
      <c r="Q106" s="158"/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</row>
    <row r="107" spans="1:231" ht="20.149999999999999" customHeight="1">
      <c r="A107" s="58" t="s">
        <v>19</v>
      </c>
      <c r="B107" s="159">
        <v>8</v>
      </c>
      <c r="C107" s="159">
        <v>1</v>
      </c>
      <c r="D107" s="159">
        <v>9</v>
      </c>
      <c r="E107" s="159">
        <v>1013</v>
      </c>
      <c r="F107" s="159">
        <v>1500</v>
      </c>
      <c r="G107" s="159">
        <v>10</v>
      </c>
      <c r="H107" s="159">
        <v>0</v>
      </c>
      <c r="I107" s="159">
        <v>0</v>
      </c>
      <c r="J107" s="159">
        <v>10</v>
      </c>
      <c r="K107" s="159">
        <v>0</v>
      </c>
      <c r="L107" s="159">
        <v>0</v>
      </c>
      <c r="M107" s="159">
        <v>0</v>
      </c>
      <c r="N107" s="158"/>
      <c r="O107" s="158"/>
      <c r="P107" s="158"/>
      <c r="Q107" s="158"/>
      <c r="R107" s="158"/>
      <c r="S107" s="158"/>
      <c r="T107" s="158"/>
      <c r="U107" s="158"/>
      <c r="V107" s="158"/>
      <c r="W107" s="158"/>
      <c r="X107" s="158"/>
      <c r="Y107" s="158"/>
      <c r="Z107" s="158"/>
      <c r="AA107" s="158"/>
      <c r="AB107" s="158"/>
      <c r="AC107" s="158"/>
      <c r="AD107" s="158"/>
    </row>
    <row r="108" spans="1:231" ht="20.149999999999999" customHeight="1">
      <c r="A108" s="58" t="s">
        <v>20</v>
      </c>
      <c r="B108" s="159">
        <v>6</v>
      </c>
      <c r="C108" s="159">
        <v>8</v>
      </c>
      <c r="D108" s="159">
        <v>14</v>
      </c>
      <c r="E108" s="159">
        <v>1000</v>
      </c>
      <c r="F108" s="159">
        <v>1600</v>
      </c>
      <c r="G108" s="159">
        <v>19</v>
      </c>
      <c r="H108" s="159">
        <v>0</v>
      </c>
      <c r="I108" s="159">
        <v>0</v>
      </c>
      <c r="J108" s="159">
        <v>19</v>
      </c>
      <c r="K108" s="159">
        <v>0</v>
      </c>
      <c r="L108" s="159">
        <v>0</v>
      </c>
      <c r="M108" s="159">
        <v>0</v>
      </c>
      <c r="N108" s="158"/>
      <c r="O108" s="158"/>
      <c r="P108" s="158"/>
      <c r="Q108" s="158"/>
      <c r="R108" s="158"/>
      <c r="S108" s="158"/>
      <c r="T108" s="158"/>
      <c r="U108" s="158"/>
      <c r="V108" s="158"/>
      <c r="W108" s="158"/>
      <c r="X108" s="158"/>
      <c r="Y108" s="158"/>
      <c r="Z108" s="158"/>
      <c r="AA108" s="158"/>
      <c r="AB108" s="158"/>
      <c r="AC108" s="158"/>
      <c r="AD108" s="158"/>
    </row>
    <row r="109" spans="1:231" ht="20.149999999999999" customHeight="1">
      <c r="A109" s="58" t="s">
        <v>21</v>
      </c>
      <c r="B109" s="159">
        <v>0</v>
      </c>
      <c r="C109" s="159">
        <v>4</v>
      </c>
      <c r="D109" s="159">
        <v>4</v>
      </c>
      <c r="E109" s="159">
        <v>0</v>
      </c>
      <c r="F109" s="159">
        <v>5000</v>
      </c>
      <c r="G109" s="159">
        <v>20</v>
      </c>
      <c r="H109" s="159">
        <v>0</v>
      </c>
      <c r="I109" s="159">
        <v>0</v>
      </c>
      <c r="J109" s="159">
        <v>20</v>
      </c>
      <c r="K109" s="159">
        <v>0</v>
      </c>
      <c r="L109" s="159">
        <v>0</v>
      </c>
      <c r="M109" s="159">
        <v>0</v>
      </c>
      <c r="N109" s="158"/>
      <c r="O109" s="158"/>
      <c r="P109" s="158"/>
      <c r="Q109" s="158"/>
      <c r="R109" s="158"/>
      <c r="S109" s="158"/>
      <c r="T109" s="158"/>
      <c r="U109" s="158"/>
      <c r="V109" s="158"/>
      <c r="W109" s="158"/>
      <c r="X109" s="158"/>
      <c r="Y109" s="158"/>
      <c r="Z109" s="158"/>
      <c r="AA109" s="158"/>
      <c r="AB109" s="158"/>
      <c r="AC109" s="158"/>
      <c r="AD109" s="158"/>
    </row>
    <row r="110" spans="1:231" ht="20.149999999999999" customHeight="1">
      <c r="A110" s="31" t="s">
        <v>22</v>
      </c>
      <c r="B110" s="138">
        <f>SUM(B106:B109)</f>
        <v>23</v>
      </c>
      <c r="C110" s="138">
        <f t="shared" ref="C110:D110" si="43">SUM(C106:C109)</f>
        <v>20</v>
      </c>
      <c r="D110" s="138">
        <f t="shared" si="43"/>
        <v>43</v>
      </c>
      <c r="E110" s="246"/>
      <c r="F110" s="246"/>
      <c r="G110" s="138">
        <f t="shared" ref="G110:M110" si="44">SUM(G106:G109)</f>
        <v>91</v>
      </c>
      <c r="H110" s="138">
        <f t="shared" si="44"/>
        <v>0</v>
      </c>
      <c r="I110" s="138">
        <f t="shared" ref="I110:J110" si="45">SUM(I106:I109)</f>
        <v>0</v>
      </c>
      <c r="J110" s="138">
        <f t="shared" si="45"/>
        <v>91</v>
      </c>
      <c r="K110" s="138">
        <f t="shared" si="44"/>
        <v>0</v>
      </c>
      <c r="L110" s="138">
        <f t="shared" si="44"/>
        <v>0</v>
      </c>
      <c r="M110" s="138">
        <f t="shared" si="44"/>
        <v>0</v>
      </c>
      <c r="N110" s="158"/>
      <c r="O110" s="158"/>
      <c r="P110" s="158"/>
      <c r="Q110" s="158"/>
      <c r="R110" s="158"/>
      <c r="S110" s="158"/>
      <c r="T110" s="158"/>
      <c r="U110" s="158"/>
      <c r="V110" s="158"/>
      <c r="W110" s="158"/>
      <c r="X110" s="158"/>
      <c r="Y110" s="158"/>
      <c r="Z110" s="158"/>
      <c r="AA110" s="158"/>
      <c r="AB110" s="158"/>
      <c r="AC110" s="158"/>
      <c r="AD110" s="158"/>
    </row>
    <row r="111" spans="1:231" ht="19.5" customHeight="1">
      <c r="B111" s="161"/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58"/>
      <c r="O111" s="158"/>
      <c r="P111" s="158"/>
      <c r="Q111" s="158"/>
      <c r="R111" s="158"/>
      <c r="S111" s="158"/>
      <c r="T111" s="158"/>
      <c r="U111" s="158"/>
      <c r="V111" s="158"/>
      <c r="W111" s="158"/>
      <c r="X111" s="158"/>
      <c r="Y111" s="158"/>
      <c r="Z111" s="158"/>
      <c r="AA111" s="158"/>
      <c r="AB111" s="158"/>
      <c r="AC111" s="158"/>
      <c r="AD111" s="158"/>
    </row>
    <row r="112" spans="1:231" ht="20.149999999999999" customHeight="1">
      <c r="A112" s="30" t="s">
        <v>56</v>
      </c>
      <c r="B112" s="208"/>
      <c r="C112" s="209"/>
      <c r="D112" s="210"/>
      <c r="E112" s="208"/>
      <c r="F112" s="210"/>
      <c r="G112" s="211"/>
      <c r="H112" s="208"/>
      <c r="I112" s="209"/>
      <c r="J112" s="209"/>
      <c r="K112" s="209"/>
      <c r="L112" s="209"/>
      <c r="M112" s="210"/>
      <c r="N112" s="186"/>
      <c r="O112" s="186"/>
      <c r="P112" s="186"/>
      <c r="Q112" s="186"/>
      <c r="R112" s="186"/>
      <c r="S112" s="186"/>
      <c r="T112" s="186"/>
      <c r="U112" s="186"/>
      <c r="V112" s="186"/>
      <c r="W112" s="186"/>
      <c r="X112" s="186"/>
      <c r="Y112" s="186"/>
      <c r="Z112" s="186"/>
      <c r="AA112" s="186"/>
      <c r="AB112" s="186"/>
      <c r="AC112" s="186"/>
      <c r="AD112" s="186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</row>
    <row r="113" spans="1:30" ht="20.149999999999999" customHeight="1">
      <c r="A113" s="58" t="s">
        <v>18</v>
      </c>
      <c r="B113" s="159">
        <f>(B8+B15+B22+B29+B36+B43+B50+B57+B64+B71+B78+B85+B92+B99+B106)</f>
        <v>3954</v>
      </c>
      <c r="C113" s="159">
        <f t="shared" ref="C113:D113" si="46">(C8+C15+C22+C29+C36+C43+C50+C57+C64+C71+C78+C85+C92+C99+C106)</f>
        <v>131</v>
      </c>
      <c r="D113" s="159">
        <f t="shared" si="46"/>
        <v>4085</v>
      </c>
      <c r="E113" s="246"/>
      <c r="F113" s="246"/>
      <c r="G113" s="159">
        <f>(G8+G15+G22+G29+G36+G43+G57+G64+G71+G78+G85+G92+G99+G106)</f>
        <v>6474</v>
      </c>
      <c r="H113" s="159">
        <f t="shared" ref="H113:M113" si="47">(H8+H15+H22+H29+H36+H43+H50+H57+H64+H71+H78+H85+H92+H99+H106)</f>
        <v>5</v>
      </c>
      <c r="I113" s="159">
        <f t="shared" si="47"/>
        <v>23</v>
      </c>
      <c r="J113" s="159">
        <f t="shared" ref="J113:J117" si="48">(J8+J15+J22+J29+J36+J43+J57+J64+J71+J78+J85+J92+J99+J106)</f>
        <v>190</v>
      </c>
      <c r="K113" s="159">
        <f t="shared" si="47"/>
        <v>6256</v>
      </c>
      <c r="L113" s="159">
        <f t="shared" si="47"/>
        <v>2860</v>
      </c>
      <c r="M113" s="159">
        <f t="shared" si="47"/>
        <v>3396</v>
      </c>
      <c r="N113" s="158"/>
      <c r="O113" s="158"/>
      <c r="P113" s="158"/>
      <c r="Q113" s="158"/>
      <c r="R113" s="158"/>
      <c r="S113" s="158"/>
      <c r="T113" s="158"/>
      <c r="U113" s="158"/>
      <c r="V113" s="158"/>
      <c r="W113" s="158"/>
      <c r="X113" s="158"/>
      <c r="Y113" s="158"/>
      <c r="Z113" s="158"/>
      <c r="AA113" s="158"/>
      <c r="AB113" s="158"/>
      <c r="AC113" s="158"/>
      <c r="AD113" s="158"/>
    </row>
    <row r="114" spans="1:30" ht="20.149999999999999" customHeight="1">
      <c r="A114" s="58" t="s">
        <v>19</v>
      </c>
      <c r="B114" s="159">
        <f t="shared" ref="B114:D116" si="49">(B9+B16+B23+B30+B37+B44+B51+B58+B65+B72+B79+B86+B93+B100+B107)</f>
        <v>4456</v>
      </c>
      <c r="C114" s="159">
        <f t="shared" si="49"/>
        <v>1905</v>
      </c>
      <c r="D114" s="159">
        <f t="shared" si="49"/>
        <v>6361</v>
      </c>
      <c r="E114" s="246"/>
      <c r="F114" s="246"/>
      <c r="G114" s="159">
        <f t="shared" ref="G114:G116" si="50">(G9+G16+G23+G30+G37+G44+G58+G65+G72+G79+G86+G93+G100+G107)</f>
        <v>12704</v>
      </c>
      <c r="H114" s="159">
        <f t="shared" ref="H114:M114" si="51">(H9+H16+H23+H30+H37+H44+H51+H58+H65+H72+H79+H86+H93+H100+H107)</f>
        <v>595</v>
      </c>
      <c r="I114" s="159">
        <f t="shared" si="51"/>
        <v>5</v>
      </c>
      <c r="J114" s="159">
        <f t="shared" si="48"/>
        <v>113</v>
      </c>
      <c r="K114" s="159">
        <f t="shared" si="51"/>
        <v>11991</v>
      </c>
      <c r="L114" s="159">
        <f t="shared" si="51"/>
        <v>4805</v>
      </c>
      <c r="M114" s="159">
        <f t="shared" si="51"/>
        <v>7186</v>
      </c>
      <c r="N114" s="158"/>
      <c r="O114" s="158"/>
      <c r="P114" s="158"/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  <c r="AA114" s="158"/>
      <c r="AB114" s="158"/>
      <c r="AC114" s="158"/>
      <c r="AD114" s="158"/>
    </row>
    <row r="115" spans="1:30" ht="20.149999999999999" customHeight="1">
      <c r="A115" s="58" t="s">
        <v>20</v>
      </c>
      <c r="B115" s="159">
        <f t="shared" si="49"/>
        <v>2862</v>
      </c>
      <c r="C115" s="159">
        <f t="shared" si="49"/>
        <v>1042</v>
      </c>
      <c r="D115" s="159">
        <f t="shared" si="49"/>
        <v>3904</v>
      </c>
      <c r="E115" s="246"/>
      <c r="F115" s="246"/>
      <c r="G115" s="159">
        <f t="shared" si="50"/>
        <v>8573</v>
      </c>
      <c r="H115" s="159">
        <f t="shared" ref="H115:M116" si="52">(H10+H17+H24+H31+H38+H45+H52+H59+H66+H73+H80+H87+H94+H101+H108)</f>
        <v>0</v>
      </c>
      <c r="I115" s="159">
        <f t="shared" si="52"/>
        <v>150</v>
      </c>
      <c r="J115" s="159">
        <f t="shared" si="48"/>
        <v>37</v>
      </c>
      <c r="K115" s="159">
        <f t="shared" si="52"/>
        <v>8386</v>
      </c>
      <c r="L115" s="159">
        <f t="shared" si="52"/>
        <v>3312</v>
      </c>
      <c r="M115" s="159">
        <f t="shared" si="52"/>
        <v>5074</v>
      </c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8"/>
      <c r="AC115" s="158"/>
      <c r="AD115" s="158"/>
    </row>
    <row r="116" spans="1:30" ht="20.149999999999999" customHeight="1">
      <c r="A116" s="58" t="s">
        <v>21</v>
      </c>
      <c r="B116" s="159">
        <f t="shared" si="49"/>
        <v>365</v>
      </c>
      <c r="C116" s="159">
        <f t="shared" si="49"/>
        <v>208</v>
      </c>
      <c r="D116" s="159">
        <f t="shared" si="49"/>
        <v>573</v>
      </c>
      <c r="E116" s="246"/>
      <c r="F116" s="246"/>
      <c r="G116" s="159">
        <f t="shared" si="50"/>
        <v>1363</v>
      </c>
      <c r="H116" s="159">
        <f t="shared" ref="H116:M116" si="53">(H11+H18+H25+H32+H39+H46+H53+H60+H67+H74+H81+H88+H95+H102+H109)</f>
        <v>29</v>
      </c>
      <c r="I116" s="159">
        <f t="shared" si="53"/>
        <v>0</v>
      </c>
      <c r="J116" s="159">
        <f t="shared" si="48"/>
        <v>337</v>
      </c>
      <c r="K116" s="159">
        <f t="shared" si="53"/>
        <v>997</v>
      </c>
      <c r="L116" s="159">
        <f t="shared" si="52"/>
        <v>357</v>
      </c>
      <c r="M116" s="159">
        <f t="shared" si="53"/>
        <v>640</v>
      </c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  <c r="AC116" s="158"/>
      <c r="AD116" s="158"/>
    </row>
    <row r="117" spans="1:30" ht="20.149999999999999" customHeight="1">
      <c r="A117" s="31" t="s">
        <v>22</v>
      </c>
      <c r="B117" s="138">
        <f>SUM(B113:B116)</f>
        <v>11637</v>
      </c>
      <c r="C117" s="138">
        <f t="shared" ref="C117:D117" si="54">SUM(C113:C116)</f>
        <v>3286</v>
      </c>
      <c r="D117" s="138">
        <f t="shared" si="54"/>
        <v>14923</v>
      </c>
      <c r="E117" s="246"/>
      <c r="F117" s="246"/>
      <c r="G117" s="138">
        <f t="shared" ref="G117:M117" si="55">SUM(G113:G116)</f>
        <v>29114</v>
      </c>
      <c r="H117" s="138">
        <f t="shared" si="55"/>
        <v>629</v>
      </c>
      <c r="I117" s="138">
        <f t="shared" ref="I117" si="56">SUM(I113:I116)</f>
        <v>178</v>
      </c>
      <c r="J117" s="138">
        <f t="shared" si="48"/>
        <v>677</v>
      </c>
      <c r="K117" s="138">
        <f t="shared" si="55"/>
        <v>27630</v>
      </c>
      <c r="L117" s="138">
        <f t="shared" si="55"/>
        <v>11334</v>
      </c>
      <c r="M117" s="138">
        <f t="shared" si="55"/>
        <v>16296</v>
      </c>
      <c r="N117" s="158"/>
      <c r="O117" s="158"/>
      <c r="P117" s="158"/>
      <c r="Q117" s="158"/>
      <c r="R117" s="158"/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/>
      <c r="AC117" s="158"/>
      <c r="AD117" s="158"/>
    </row>
    <row r="118" spans="1:30" ht="20.149999999999999" customHeight="1">
      <c r="B118" s="166"/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8"/>
      <c r="AC118" s="158"/>
      <c r="AD118" s="158"/>
    </row>
    <row r="119" spans="1:30" ht="20.149999999999999" customHeight="1">
      <c r="A119" s="91"/>
      <c r="B119" s="167"/>
      <c r="C119" s="167"/>
      <c r="D119" s="167"/>
      <c r="E119" s="166"/>
      <c r="F119" s="166"/>
      <c r="G119" s="167"/>
      <c r="H119" s="166"/>
      <c r="I119" s="167"/>
      <c r="J119" s="167"/>
      <c r="K119" s="167"/>
      <c r="L119" s="166"/>
      <c r="M119" s="166"/>
      <c r="N119" s="158"/>
      <c r="O119" s="158"/>
      <c r="P119" s="158"/>
      <c r="Q119" s="158"/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/>
      <c r="AC119" s="158"/>
      <c r="AD119" s="158"/>
    </row>
    <row r="120" spans="1:30" ht="20.149999999999999" customHeight="1">
      <c r="B120" s="166"/>
      <c r="C120" s="166"/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58"/>
      <c r="O120" s="158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/>
      <c r="AC120" s="158"/>
      <c r="AD120" s="158"/>
    </row>
    <row r="121" spans="1:30" ht="20.149999999999999" customHeight="1">
      <c r="B121" s="166"/>
      <c r="C121" s="166"/>
      <c r="D121" s="166"/>
      <c r="E121" s="166"/>
      <c r="F121" s="166"/>
      <c r="G121" s="166"/>
      <c r="H121" s="166"/>
      <c r="I121" s="166"/>
      <c r="J121" s="166"/>
      <c r="K121" s="166"/>
      <c r="L121" s="166"/>
      <c r="M121" s="166"/>
      <c r="N121" s="158"/>
      <c r="O121" s="158"/>
      <c r="P121" s="158"/>
      <c r="Q121" s="158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58"/>
      <c r="AC121" s="158"/>
      <c r="AD121" s="158"/>
    </row>
    <row r="122" spans="1:30" ht="20.149999999999999" customHeight="1">
      <c r="B122" s="166"/>
      <c r="C122" s="166"/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58"/>
      <c r="O122" s="158"/>
      <c r="P122" s="158"/>
      <c r="Q122" s="158"/>
      <c r="R122" s="158"/>
      <c r="S122" s="158"/>
      <c r="T122" s="158"/>
      <c r="U122" s="158"/>
      <c r="V122" s="158"/>
      <c r="W122" s="158"/>
      <c r="X122" s="158"/>
      <c r="Y122" s="158"/>
      <c r="Z122" s="158"/>
      <c r="AA122" s="158"/>
      <c r="AB122" s="158"/>
      <c r="AC122" s="158"/>
      <c r="AD122" s="158"/>
    </row>
    <row r="123" spans="1:30" ht="20.149999999999999" customHeight="1">
      <c r="B123" s="166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58"/>
      <c r="O123" s="158"/>
      <c r="P123" s="158"/>
      <c r="Q123" s="158"/>
      <c r="R123" s="158"/>
      <c r="S123" s="158"/>
      <c r="T123" s="158"/>
      <c r="U123" s="158"/>
      <c r="V123" s="158"/>
      <c r="W123" s="158"/>
      <c r="X123" s="158"/>
      <c r="Y123" s="158"/>
      <c r="Z123" s="158"/>
      <c r="AA123" s="158"/>
      <c r="AB123" s="158"/>
      <c r="AC123" s="158"/>
      <c r="AD123" s="158"/>
    </row>
    <row r="124" spans="1:30" ht="20.149999999999999" customHeight="1">
      <c r="B124" s="166"/>
      <c r="C124" s="166"/>
      <c r="D124" s="166"/>
      <c r="E124" s="166"/>
      <c r="F124" s="166"/>
      <c r="G124" s="166"/>
      <c r="H124" s="166"/>
      <c r="I124" s="166"/>
      <c r="J124" s="166"/>
      <c r="K124" s="166"/>
      <c r="L124" s="166"/>
      <c r="M124" s="166"/>
      <c r="N124" s="158"/>
      <c r="O124" s="158"/>
      <c r="P124" s="158"/>
      <c r="Q124" s="158"/>
      <c r="R124" s="158"/>
      <c r="S124" s="158"/>
      <c r="T124" s="158"/>
      <c r="U124" s="158"/>
      <c r="V124" s="158"/>
      <c r="W124" s="158"/>
      <c r="X124" s="158"/>
      <c r="Y124" s="158"/>
      <c r="Z124" s="158"/>
      <c r="AA124" s="158"/>
      <c r="AB124" s="158"/>
      <c r="AC124" s="158"/>
      <c r="AD124" s="158"/>
    </row>
    <row r="125" spans="1:30" ht="20.149999999999999" customHeight="1"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  <c r="AB125" s="158"/>
      <c r="AC125" s="158"/>
      <c r="AD125" s="158"/>
    </row>
    <row r="126" spans="1:30" ht="20.149999999999999" customHeight="1"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  <c r="W126" s="158"/>
      <c r="X126" s="158"/>
      <c r="Y126" s="158"/>
      <c r="Z126" s="158"/>
      <c r="AA126" s="158"/>
      <c r="AB126" s="158"/>
      <c r="AC126" s="158"/>
      <c r="AD126" s="158"/>
    </row>
    <row r="127" spans="1:30" ht="20.149999999999999" customHeight="1"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  <c r="V127" s="158"/>
      <c r="W127" s="158"/>
      <c r="X127" s="158"/>
      <c r="Y127" s="158"/>
      <c r="Z127" s="158"/>
      <c r="AA127" s="158"/>
      <c r="AB127" s="158"/>
      <c r="AC127" s="158"/>
      <c r="AD127" s="158"/>
    </row>
    <row r="128" spans="1:30" ht="20.149999999999999" customHeight="1">
      <c r="B128" s="158"/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  <c r="V128" s="158"/>
      <c r="W128" s="158"/>
      <c r="X128" s="158"/>
      <c r="Y128" s="158"/>
      <c r="Z128" s="158"/>
      <c r="AA128" s="158"/>
      <c r="AB128" s="158"/>
      <c r="AC128" s="158"/>
      <c r="AD128" s="158"/>
    </row>
    <row r="129" spans="2:30" ht="20.149999999999999" customHeight="1"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  <c r="R129" s="158"/>
      <c r="S129" s="158"/>
      <c r="T129" s="158"/>
      <c r="U129" s="158"/>
      <c r="V129" s="158"/>
      <c r="W129" s="158"/>
      <c r="X129" s="158"/>
      <c r="Y129" s="158"/>
      <c r="Z129" s="158"/>
      <c r="AA129" s="158"/>
      <c r="AB129" s="158"/>
      <c r="AC129" s="158"/>
      <c r="AD129" s="158"/>
    </row>
    <row r="130" spans="2:30" ht="20.149999999999999" customHeight="1">
      <c r="B130" s="158"/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8"/>
      <c r="S130" s="158"/>
      <c r="T130" s="158"/>
      <c r="U130" s="158"/>
      <c r="V130" s="158"/>
      <c r="W130" s="158"/>
      <c r="X130" s="158"/>
      <c r="Y130" s="158"/>
      <c r="Z130" s="158"/>
      <c r="AA130" s="158"/>
      <c r="AB130" s="158"/>
      <c r="AC130" s="158"/>
      <c r="AD130" s="158"/>
    </row>
    <row r="131" spans="2:30" ht="20.149999999999999" customHeight="1">
      <c r="B131" s="158"/>
      <c r="C131" s="158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  <c r="R131" s="158"/>
      <c r="S131" s="158"/>
      <c r="T131" s="158"/>
      <c r="U131" s="158"/>
      <c r="V131" s="158"/>
      <c r="W131" s="158"/>
      <c r="X131" s="158"/>
      <c r="Y131" s="158"/>
      <c r="Z131" s="158"/>
      <c r="AA131" s="158"/>
      <c r="AB131" s="158"/>
      <c r="AC131" s="158"/>
      <c r="AD131" s="158"/>
    </row>
    <row r="132" spans="2:30" ht="20.149999999999999" customHeight="1"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  <c r="AA132" s="158"/>
      <c r="AB132" s="158"/>
      <c r="AC132" s="158"/>
      <c r="AD132" s="158"/>
    </row>
    <row r="133" spans="2:30" ht="20.149999999999999" customHeight="1"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  <c r="AC133" s="158"/>
      <c r="AD133" s="158"/>
    </row>
    <row r="134" spans="2:30" ht="20.149999999999999" customHeight="1">
      <c r="B134" s="158"/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  <c r="W134" s="158"/>
      <c r="X134" s="158"/>
      <c r="Y134" s="158"/>
      <c r="Z134" s="158"/>
      <c r="AA134" s="158"/>
      <c r="AB134" s="158"/>
      <c r="AC134" s="158"/>
      <c r="AD134" s="158"/>
    </row>
    <row r="135" spans="2:30" ht="20.149999999999999" customHeight="1">
      <c r="B135" s="158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  <c r="S135" s="158"/>
      <c r="T135" s="158"/>
      <c r="U135" s="158"/>
      <c r="V135" s="158"/>
      <c r="W135" s="158"/>
      <c r="X135" s="158"/>
      <c r="Y135" s="158"/>
      <c r="Z135" s="158"/>
      <c r="AA135" s="158"/>
      <c r="AB135" s="158"/>
      <c r="AC135" s="158"/>
      <c r="AD135" s="158"/>
    </row>
    <row r="136" spans="2:30" ht="20.149999999999999" customHeight="1"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  <c r="R136" s="158"/>
      <c r="S136" s="158"/>
      <c r="T136" s="158"/>
      <c r="U136" s="158"/>
      <c r="V136" s="158"/>
      <c r="W136" s="158"/>
      <c r="X136" s="158"/>
      <c r="Y136" s="158"/>
      <c r="Z136" s="158"/>
      <c r="AA136" s="158"/>
      <c r="AB136" s="158"/>
      <c r="AC136" s="158"/>
      <c r="AD136" s="158"/>
    </row>
    <row r="137" spans="2:30" ht="20.149999999999999" customHeight="1"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  <c r="R137" s="158"/>
      <c r="S137" s="158"/>
      <c r="T137" s="158"/>
      <c r="U137" s="158"/>
      <c r="V137" s="158"/>
      <c r="W137" s="158"/>
      <c r="X137" s="158"/>
      <c r="Y137" s="158"/>
      <c r="Z137" s="158"/>
      <c r="AA137" s="158"/>
      <c r="AB137" s="158"/>
      <c r="AC137" s="158"/>
      <c r="AD137" s="158"/>
    </row>
    <row r="138" spans="2:30" ht="20.149999999999999" customHeight="1">
      <c r="B138" s="158"/>
      <c r="C138" s="158"/>
      <c r="D138" s="158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  <c r="R138" s="158"/>
      <c r="S138" s="158"/>
      <c r="T138" s="158"/>
      <c r="U138" s="158"/>
      <c r="V138" s="158"/>
      <c r="W138" s="158"/>
      <c r="X138" s="158"/>
      <c r="Y138" s="158"/>
      <c r="Z138" s="158"/>
      <c r="AA138" s="158"/>
      <c r="AB138" s="158"/>
      <c r="AC138" s="158"/>
      <c r="AD138" s="158"/>
    </row>
    <row r="139" spans="2:30" ht="20.149999999999999" customHeight="1">
      <c r="B139" s="158"/>
      <c r="C139" s="158"/>
      <c r="D139" s="158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  <c r="R139" s="158"/>
      <c r="S139" s="158"/>
      <c r="T139" s="158"/>
      <c r="U139" s="158"/>
      <c r="V139" s="158"/>
      <c r="W139" s="158"/>
      <c r="X139" s="158"/>
      <c r="Y139" s="158"/>
      <c r="Z139" s="158"/>
      <c r="AA139" s="158"/>
      <c r="AB139" s="158"/>
      <c r="AC139" s="158"/>
      <c r="AD139" s="158"/>
    </row>
    <row r="140" spans="2:30" ht="20.149999999999999" customHeight="1"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  <c r="S140" s="158"/>
      <c r="T140" s="158"/>
      <c r="U140" s="158"/>
      <c r="V140" s="158"/>
      <c r="W140" s="158"/>
      <c r="X140" s="158"/>
      <c r="Y140" s="158"/>
      <c r="Z140" s="158"/>
      <c r="AA140" s="158"/>
      <c r="AB140" s="158"/>
      <c r="AC140" s="158"/>
      <c r="AD140" s="158"/>
    </row>
    <row r="141" spans="2:30" ht="20.149999999999999" customHeight="1">
      <c r="B141" s="158"/>
      <c r="C141" s="158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  <c r="R141" s="158"/>
      <c r="S141" s="158"/>
      <c r="T141" s="158"/>
      <c r="U141" s="158"/>
      <c r="V141" s="158"/>
      <c r="W141" s="158"/>
      <c r="X141" s="158"/>
      <c r="Y141" s="158"/>
      <c r="Z141" s="158"/>
      <c r="AA141" s="158"/>
      <c r="AB141" s="158"/>
      <c r="AC141" s="158"/>
      <c r="AD141" s="158"/>
    </row>
    <row r="142" spans="2:30" ht="20.149999999999999" customHeight="1">
      <c r="B142" s="158"/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  <c r="R142" s="158"/>
      <c r="S142" s="158"/>
      <c r="T142" s="158"/>
      <c r="U142" s="158"/>
      <c r="V142" s="158"/>
      <c r="W142" s="158"/>
      <c r="X142" s="158"/>
      <c r="Y142" s="158"/>
      <c r="Z142" s="158"/>
      <c r="AA142" s="158"/>
      <c r="AB142" s="158"/>
      <c r="AC142" s="158"/>
      <c r="AD142" s="158"/>
    </row>
    <row r="143" spans="2:30" ht="20.149999999999999" customHeight="1">
      <c r="B143" s="158"/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  <c r="R143" s="158"/>
      <c r="S143" s="158"/>
      <c r="T143" s="158"/>
      <c r="U143" s="158"/>
      <c r="V143" s="158"/>
      <c r="W143" s="158"/>
      <c r="X143" s="158"/>
      <c r="Y143" s="158"/>
      <c r="Z143" s="158"/>
      <c r="AA143" s="158"/>
      <c r="AB143" s="158"/>
      <c r="AC143" s="158"/>
      <c r="AD143" s="158"/>
    </row>
    <row r="144" spans="2:30" ht="20.149999999999999" customHeight="1">
      <c r="B144" s="158"/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  <c r="R144" s="158"/>
      <c r="S144" s="158"/>
      <c r="T144" s="158"/>
      <c r="U144" s="158"/>
      <c r="V144" s="158"/>
      <c r="W144" s="158"/>
      <c r="X144" s="158"/>
      <c r="Y144" s="158"/>
      <c r="Z144" s="158"/>
      <c r="AA144" s="158"/>
      <c r="AB144" s="158"/>
      <c r="AC144" s="158"/>
      <c r="AD144" s="158"/>
    </row>
    <row r="145" spans="2:30" ht="20.149999999999999" customHeight="1">
      <c r="B145" s="158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  <c r="S145" s="158"/>
      <c r="T145" s="158"/>
      <c r="U145" s="158"/>
      <c r="V145" s="158"/>
      <c r="W145" s="158"/>
      <c r="X145" s="158"/>
      <c r="Y145" s="158"/>
      <c r="Z145" s="158"/>
      <c r="AA145" s="158"/>
      <c r="AB145" s="158"/>
      <c r="AC145" s="158"/>
      <c r="AD145" s="158"/>
    </row>
    <row r="146" spans="2:30" ht="20.149999999999999" customHeight="1"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  <c r="R146" s="158"/>
      <c r="S146" s="158"/>
      <c r="T146" s="158"/>
      <c r="U146" s="158"/>
      <c r="V146" s="158"/>
      <c r="W146" s="158"/>
      <c r="X146" s="158"/>
      <c r="Y146" s="158"/>
      <c r="Z146" s="158"/>
      <c r="AA146" s="158"/>
      <c r="AB146" s="158"/>
      <c r="AC146" s="158"/>
      <c r="AD146" s="158"/>
    </row>
    <row r="147" spans="2:30" ht="20.149999999999999" customHeight="1">
      <c r="B147" s="158"/>
      <c r="C147" s="158"/>
      <c r="D147" s="158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  <c r="R147" s="158"/>
      <c r="S147" s="158"/>
      <c r="T147" s="158"/>
      <c r="U147" s="158"/>
      <c r="V147" s="158"/>
      <c r="W147" s="158"/>
      <c r="X147" s="158"/>
      <c r="Y147" s="158"/>
      <c r="Z147" s="158"/>
      <c r="AA147" s="158"/>
      <c r="AB147" s="158"/>
      <c r="AC147" s="158"/>
      <c r="AD147" s="158"/>
    </row>
    <row r="148" spans="2:30" ht="20.149999999999999" customHeight="1">
      <c r="B148" s="158"/>
      <c r="C148" s="158"/>
      <c r="D148" s="158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  <c r="R148" s="158"/>
      <c r="S148" s="158"/>
      <c r="T148" s="158"/>
      <c r="U148" s="158"/>
      <c r="V148" s="158"/>
      <c r="W148" s="158"/>
      <c r="X148" s="158"/>
      <c r="Y148" s="158"/>
      <c r="Z148" s="158"/>
      <c r="AA148" s="158"/>
      <c r="AB148" s="158"/>
      <c r="AC148" s="158"/>
      <c r="AD148" s="158"/>
    </row>
    <row r="149" spans="2:30" ht="20.149999999999999" customHeight="1">
      <c r="B149" s="158"/>
      <c r="C149" s="158"/>
      <c r="D149" s="158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  <c r="R149" s="158"/>
      <c r="S149" s="158"/>
      <c r="T149" s="158"/>
      <c r="U149" s="158"/>
      <c r="V149" s="158"/>
      <c r="W149" s="158"/>
      <c r="X149" s="158"/>
      <c r="Y149" s="158"/>
      <c r="Z149" s="158"/>
      <c r="AA149" s="158"/>
      <c r="AB149" s="158"/>
      <c r="AC149" s="158"/>
      <c r="AD149" s="158"/>
    </row>
    <row r="150" spans="2:30" ht="20.149999999999999" customHeight="1">
      <c r="B150" s="158"/>
      <c r="C150" s="158"/>
      <c r="D150" s="158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  <c r="R150" s="158"/>
      <c r="S150" s="158"/>
      <c r="T150" s="158"/>
      <c r="U150" s="158"/>
      <c r="V150" s="158"/>
      <c r="W150" s="158"/>
      <c r="X150" s="158"/>
      <c r="Y150" s="158"/>
      <c r="Z150" s="158"/>
      <c r="AA150" s="158"/>
      <c r="AB150" s="158"/>
      <c r="AC150" s="158"/>
      <c r="AD150" s="158"/>
    </row>
    <row r="151" spans="2:30" ht="20.149999999999999" customHeight="1">
      <c r="B151" s="158"/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  <c r="R151" s="158"/>
      <c r="S151" s="158"/>
      <c r="T151" s="158"/>
      <c r="U151" s="158"/>
      <c r="V151" s="158"/>
      <c r="W151" s="158"/>
      <c r="X151" s="158"/>
      <c r="Y151" s="158"/>
      <c r="Z151" s="158"/>
      <c r="AA151" s="158"/>
      <c r="AB151" s="158"/>
      <c r="AC151" s="158"/>
      <c r="AD151" s="158"/>
    </row>
    <row r="152" spans="2:30" ht="20.149999999999999" customHeight="1">
      <c r="B152" s="158"/>
      <c r="C152" s="158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  <c r="R152" s="158"/>
      <c r="S152" s="158"/>
      <c r="T152" s="158"/>
      <c r="U152" s="158"/>
      <c r="V152" s="158"/>
      <c r="W152" s="158"/>
      <c r="X152" s="158"/>
      <c r="Y152" s="158"/>
      <c r="Z152" s="158"/>
      <c r="AA152" s="158"/>
      <c r="AB152" s="158"/>
      <c r="AC152" s="158"/>
      <c r="AD152" s="158"/>
    </row>
    <row r="153" spans="2:30" ht="20.149999999999999" customHeight="1">
      <c r="B153" s="158"/>
      <c r="C153" s="158"/>
      <c r="D153" s="158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  <c r="R153" s="158"/>
      <c r="S153" s="158"/>
      <c r="T153" s="158"/>
      <c r="U153" s="158"/>
      <c r="V153" s="158"/>
      <c r="W153" s="158"/>
      <c r="X153" s="158"/>
      <c r="Y153" s="158"/>
      <c r="Z153" s="158"/>
      <c r="AA153" s="158"/>
      <c r="AB153" s="158"/>
      <c r="AC153" s="158"/>
      <c r="AD153" s="158"/>
    </row>
    <row r="154" spans="2:30" ht="20.149999999999999" customHeight="1">
      <c r="B154" s="158"/>
      <c r="C154" s="158"/>
      <c r="D154" s="158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  <c r="R154" s="158"/>
      <c r="S154" s="158"/>
      <c r="T154" s="158"/>
      <c r="U154" s="158"/>
      <c r="V154" s="158"/>
      <c r="W154" s="158"/>
      <c r="X154" s="158"/>
      <c r="Y154" s="158"/>
      <c r="Z154" s="158"/>
      <c r="AA154" s="158"/>
      <c r="AB154" s="158"/>
      <c r="AC154" s="158"/>
      <c r="AD154" s="158"/>
    </row>
    <row r="155" spans="2:30" ht="20.149999999999999" customHeight="1">
      <c r="B155" s="158"/>
      <c r="C155" s="158"/>
      <c r="D155" s="158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  <c r="R155" s="158"/>
      <c r="S155" s="158"/>
      <c r="T155" s="158"/>
      <c r="U155" s="158"/>
      <c r="V155" s="158"/>
      <c r="W155" s="158"/>
      <c r="X155" s="158"/>
      <c r="Y155" s="158"/>
      <c r="Z155" s="158"/>
      <c r="AA155" s="158"/>
      <c r="AB155" s="158"/>
      <c r="AC155" s="158"/>
      <c r="AD155" s="158"/>
    </row>
    <row r="156" spans="2:30" ht="20.149999999999999" customHeight="1"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  <c r="R156" s="158"/>
      <c r="S156" s="158"/>
      <c r="T156" s="158"/>
      <c r="U156" s="158"/>
      <c r="V156" s="158"/>
      <c r="W156" s="158"/>
      <c r="X156" s="158"/>
      <c r="Y156" s="158"/>
      <c r="Z156" s="158"/>
      <c r="AA156" s="158"/>
      <c r="AB156" s="158"/>
      <c r="AC156" s="158"/>
      <c r="AD156" s="158"/>
    </row>
    <row r="157" spans="2:30" ht="20.149999999999999" customHeight="1">
      <c r="B157" s="158"/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  <c r="R157" s="158"/>
      <c r="S157" s="158"/>
      <c r="T157" s="158"/>
      <c r="U157" s="158"/>
      <c r="V157" s="158"/>
      <c r="W157" s="158"/>
      <c r="X157" s="158"/>
      <c r="Y157" s="158"/>
      <c r="Z157" s="158"/>
      <c r="AA157" s="158"/>
      <c r="AB157" s="158"/>
      <c r="AC157" s="158"/>
      <c r="AD157" s="158"/>
    </row>
    <row r="158" spans="2:30" ht="20.149999999999999" customHeight="1">
      <c r="B158" s="158"/>
      <c r="C158" s="158"/>
      <c r="D158" s="158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  <c r="R158" s="158"/>
      <c r="S158" s="158"/>
      <c r="T158" s="158"/>
      <c r="U158" s="158"/>
      <c r="V158" s="158"/>
      <c r="W158" s="158"/>
      <c r="X158" s="158"/>
      <c r="Y158" s="158"/>
      <c r="Z158" s="158"/>
      <c r="AA158" s="158"/>
      <c r="AB158" s="158"/>
      <c r="AC158" s="158"/>
      <c r="AD158" s="158"/>
    </row>
    <row r="159" spans="2:30" ht="20.149999999999999" customHeight="1">
      <c r="B159" s="158"/>
      <c r="C159" s="158"/>
      <c r="D159" s="158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  <c r="R159" s="158"/>
      <c r="S159" s="158"/>
      <c r="T159" s="158"/>
      <c r="U159" s="158"/>
      <c r="V159" s="158"/>
      <c r="W159" s="158"/>
      <c r="X159" s="158"/>
      <c r="Y159" s="158"/>
      <c r="Z159" s="158"/>
      <c r="AA159" s="158"/>
      <c r="AB159" s="158"/>
      <c r="AC159" s="158"/>
      <c r="AD159" s="158"/>
    </row>
    <row r="160" spans="2:30" ht="20.149999999999999" customHeight="1">
      <c r="B160" s="158"/>
      <c r="C160" s="158"/>
      <c r="D160" s="158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  <c r="R160" s="158"/>
      <c r="S160" s="158"/>
      <c r="T160" s="158"/>
      <c r="U160" s="158"/>
      <c r="V160" s="158"/>
      <c r="W160" s="158"/>
      <c r="X160" s="158"/>
      <c r="Y160" s="158"/>
      <c r="Z160" s="158"/>
      <c r="AA160" s="158"/>
      <c r="AB160" s="158"/>
      <c r="AC160" s="158"/>
      <c r="AD160" s="158"/>
    </row>
    <row r="161" spans="2:30" ht="20.149999999999999" customHeight="1">
      <c r="B161" s="158"/>
      <c r="C161" s="158"/>
      <c r="D161" s="158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  <c r="R161" s="158"/>
      <c r="S161" s="158"/>
      <c r="T161" s="158"/>
      <c r="U161" s="158"/>
      <c r="V161" s="158"/>
      <c r="W161" s="158"/>
      <c r="X161" s="158"/>
      <c r="Y161" s="158"/>
      <c r="Z161" s="158"/>
      <c r="AA161" s="158"/>
      <c r="AB161" s="158"/>
      <c r="AC161" s="158"/>
      <c r="AD161" s="158"/>
    </row>
    <row r="162" spans="2:30" ht="20.149999999999999" customHeight="1">
      <c r="B162" s="158"/>
      <c r="C162" s="158"/>
      <c r="D162" s="158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  <c r="R162" s="158"/>
      <c r="S162" s="158"/>
      <c r="T162" s="158"/>
      <c r="U162" s="158"/>
      <c r="V162" s="158"/>
      <c r="W162" s="158"/>
      <c r="X162" s="158"/>
      <c r="Y162" s="158"/>
      <c r="Z162" s="158"/>
      <c r="AA162" s="158"/>
      <c r="AB162" s="158"/>
      <c r="AC162" s="158"/>
      <c r="AD162" s="158"/>
    </row>
    <row r="163" spans="2:30" ht="20.149999999999999" customHeight="1">
      <c r="B163" s="158"/>
      <c r="C163" s="158"/>
      <c r="D163" s="158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  <c r="R163" s="158"/>
      <c r="S163" s="158"/>
      <c r="T163" s="158"/>
      <c r="U163" s="158"/>
      <c r="V163" s="158"/>
      <c r="W163" s="158"/>
      <c r="X163" s="158"/>
      <c r="Y163" s="158"/>
      <c r="Z163" s="158"/>
      <c r="AA163" s="158"/>
      <c r="AB163" s="158"/>
      <c r="AC163" s="158"/>
      <c r="AD163" s="158"/>
    </row>
    <row r="164" spans="2:30" ht="20.149999999999999" customHeight="1">
      <c r="B164" s="158"/>
      <c r="C164" s="158"/>
      <c r="D164" s="158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  <c r="R164" s="158"/>
      <c r="S164" s="158"/>
      <c r="T164" s="158"/>
      <c r="U164" s="158"/>
      <c r="V164" s="158"/>
      <c r="W164" s="158"/>
      <c r="X164" s="158"/>
      <c r="Y164" s="158"/>
      <c r="Z164" s="158"/>
      <c r="AA164" s="158"/>
      <c r="AB164" s="158"/>
      <c r="AC164" s="158"/>
      <c r="AD164" s="158"/>
    </row>
    <row r="165" spans="2:30" ht="20.149999999999999" customHeight="1">
      <c r="B165" s="158"/>
      <c r="C165" s="158"/>
      <c r="D165" s="158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  <c r="R165" s="158"/>
      <c r="S165" s="158"/>
      <c r="T165" s="158"/>
      <c r="U165" s="158"/>
      <c r="V165" s="158"/>
      <c r="W165" s="158"/>
      <c r="X165" s="158"/>
      <c r="Y165" s="158"/>
      <c r="Z165" s="158"/>
      <c r="AA165" s="158"/>
      <c r="AB165" s="158"/>
      <c r="AC165" s="158"/>
      <c r="AD165" s="158"/>
    </row>
    <row r="166" spans="2:30" ht="20.149999999999999" customHeight="1">
      <c r="B166" s="158"/>
      <c r="C166" s="158"/>
      <c r="D166" s="158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  <c r="R166" s="158"/>
      <c r="S166" s="158"/>
      <c r="T166" s="158"/>
      <c r="U166" s="158"/>
      <c r="V166" s="158"/>
      <c r="W166" s="158"/>
      <c r="X166" s="158"/>
      <c r="Y166" s="158"/>
      <c r="Z166" s="158"/>
      <c r="AA166" s="158"/>
      <c r="AB166" s="158"/>
      <c r="AC166" s="158"/>
      <c r="AD166" s="158"/>
    </row>
    <row r="167" spans="2:30" ht="20.149999999999999" customHeight="1">
      <c r="B167" s="158"/>
      <c r="C167" s="158"/>
      <c r="D167" s="158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  <c r="R167" s="158"/>
      <c r="S167" s="158"/>
      <c r="T167" s="158"/>
      <c r="U167" s="158"/>
      <c r="V167" s="158"/>
      <c r="W167" s="158"/>
      <c r="X167" s="158"/>
      <c r="Y167" s="158"/>
      <c r="Z167" s="158"/>
      <c r="AA167" s="158"/>
      <c r="AB167" s="158"/>
      <c r="AC167" s="158"/>
      <c r="AD167" s="158"/>
    </row>
    <row r="168" spans="2:30" ht="20.149999999999999" customHeight="1">
      <c r="B168" s="158"/>
      <c r="C168" s="158"/>
      <c r="D168" s="158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  <c r="R168" s="158"/>
      <c r="S168" s="158"/>
      <c r="T168" s="158"/>
      <c r="U168" s="158"/>
      <c r="V168" s="158"/>
      <c r="W168" s="158"/>
      <c r="X168" s="158"/>
      <c r="Y168" s="158"/>
      <c r="Z168" s="158"/>
      <c r="AA168" s="158"/>
      <c r="AB168" s="158"/>
      <c r="AC168" s="158"/>
      <c r="AD168" s="158"/>
    </row>
    <row r="169" spans="2:30" ht="20.149999999999999" customHeight="1"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  <c r="R169" s="158"/>
      <c r="S169" s="158"/>
      <c r="T169" s="158"/>
      <c r="U169" s="158"/>
      <c r="V169" s="158"/>
      <c r="W169" s="158"/>
      <c r="X169" s="158"/>
      <c r="Y169" s="158"/>
      <c r="Z169" s="158"/>
      <c r="AA169" s="158"/>
      <c r="AB169" s="158"/>
      <c r="AC169" s="158"/>
      <c r="AD169" s="158"/>
    </row>
    <row r="170" spans="2:30" ht="20.149999999999999" customHeight="1">
      <c r="B170" s="158"/>
      <c r="C170" s="158"/>
      <c r="D170" s="158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  <c r="R170" s="158"/>
      <c r="S170" s="158"/>
      <c r="T170" s="158"/>
      <c r="U170" s="158"/>
      <c r="V170" s="158"/>
      <c r="W170" s="158"/>
      <c r="X170" s="158"/>
      <c r="Y170" s="158"/>
      <c r="Z170" s="158"/>
      <c r="AA170" s="158"/>
      <c r="AB170" s="158"/>
      <c r="AC170" s="158"/>
      <c r="AD170" s="158"/>
    </row>
    <row r="171" spans="2:30" ht="20.149999999999999" customHeight="1">
      <c r="B171" s="158"/>
      <c r="C171" s="158"/>
      <c r="D171" s="158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  <c r="R171" s="158"/>
      <c r="S171" s="158"/>
      <c r="T171" s="158"/>
      <c r="U171" s="158"/>
      <c r="V171" s="158"/>
      <c r="W171" s="158"/>
      <c r="X171" s="158"/>
      <c r="Y171" s="158"/>
      <c r="Z171" s="158"/>
      <c r="AA171" s="158"/>
      <c r="AB171" s="158"/>
      <c r="AC171" s="158"/>
      <c r="AD171" s="158"/>
    </row>
    <row r="172" spans="2:30" ht="20.149999999999999" customHeight="1">
      <c r="B172" s="158"/>
      <c r="C172" s="158"/>
      <c r="D172" s="158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  <c r="R172" s="158"/>
      <c r="S172" s="158"/>
      <c r="T172" s="158"/>
      <c r="U172" s="158"/>
      <c r="V172" s="158"/>
      <c r="W172" s="158"/>
      <c r="X172" s="158"/>
      <c r="Y172" s="158"/>
      <c r="Z172" s="158"/>
      <c r="AA172" s="158"/>
      <c r="AB172" s="158"/>
      <c r="AC172" s="158"/>
      <c r="AD172" s="158"/>
    </row>
    <row r="173" spans="2:30" ht="20.149999999999999" customHeight="1">
      <c r="B173" s="158"/>
      <c r="C173" s="158"/>
      <c r="D173" s="158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  <c r="R173" s="158"/>
      <c r="S173" s="158"/>
      <c r="T173" s="158"/>
      <c r="U173" s="158"/>
      <c r="V173" s="158"/>
      <c r="W173" s="158"/>
      <c r="X173" s="158"/>
      <c r="Y173" s="158"/>
      <c r="Z173" s="158"/>
      <c r="AA173" s="158"/>
      <c r="AB173" s="158"/>
      <c r="AC173" s="158"/>
      <c r="AD173" s="158"/>
    </row>
    <row r="174" spans="2:30" ht="20.149999999999999" customHeight="1"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  <c r="R174" s="158"/>
      <c r="S174" s="158"/>
      <c r="T174" s="158"/>
      <c r="U174" s="158"/>
      <c r="V174" s="158"/>
      <c r="W174" s="158"/>
      <c r="X174" s="158"/>
      <c r="Y174" s="158"/>
      <c r="Z174" s="158"/>
      <c r="AA174" s="158"/>
      <c r="AB174" s="158"/>
      <c r="AC174" s="158"/>
      <c r="AD174" s="158"/>
    </row>
    <row r="175" spans="2:30" ht="20.149999999999999" customHeight="1">
      <c r="B175" s="158"/>
      <c r="C175" s="158"/>
      <c r="D175" s="158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  <c r="R175" s="158"/>
      <c r="S175" s="158"/>
      <c r="T175" s="158"/>
      <c r="U175" s="158"/>
      <c r="V175" s="158"/>
      <c r="W175" s="158"/>
      <c r="X175" s="158"/>
      <c r="Y175" s="158"/>
      <c r="Z175" s="158"/>
      <c r="AA175" s="158"/>
      <c r="AB175" s="158"/>
      <c r="AC175" s="158"/>
      <c r="AD175" s="158"/>
    </row>
    <row r="176" spans="2:30" ht="20.149999999999999" customHeight="1">
      <c r="B176" s="158"/>
      <c r="C176" s="158"/>
      <c r="D176" s="158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  <c r="R176" s="158"/>
      <c r="S176" s="158"/>
      <c r="T176" s="158"/>
      <c r="U176" s="158"/>
      <c r="V176" s="158"/>
      <c r="W176" s="158"/>
      <c r="X176" s="158"/>
      <c r="Y176" s="158"/>
      <c r="Z176" s="158"/>
      <c r="AA176" s="158"/>
      <c r="AB176" s="158"/>
      <c r="AC176" s="158"/>
      <c r="AD176" s="158"/>
    </row>
    <row r="177" spans="2:30" ht="20.149999999999999" customHeight="1"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  <c r="R177" s="158"/>
      <c r="S177" s="158"/>
      <c r="T177" s="158"/>
      <c r="U177" s="158"/>
      <c r="V177" s="158"/>
      <c r="W177" s="158"/>
      <c r="X177" s="158"/>
      <c r="Y177" s="158"/>
      <c r="Z177" s="158"/>
      <c r="AA177" s="158"/>
      <c r="AB177" s="158"/>
      <c r="AC177" s="158"/>
      <c r="AD177" s="158"/>
    </row>
    <row r="178" spans="2:30" ht="20.149999999999999" customHeight="1">
      <c r="B178" s="158"/>
      <c r="C178" s="158"/>
      <c r="D178" s="158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  <c r="R178" s="158"/>
      <c r="S178" s="158"/>
      <c r="T178" s="158"/>
      <c r="U178" s="158"/>
      <c r="V178" s="158"/>
      <c r="W178" s="158"/>
      <c r="X178" s="158"/>
      <c r="Y178" s="158"/>
      <c r="Z178" s="158"/>
      <c r="AA178" s="158"/>
      <c r="AB178" s="158"/>
      <c r="AC178" s="158"/>
      <c r="AD178" s="158"/>
    </row>
    <row r="179" spans="2:30" ht="20.149999999999999" customHeight="1">
      <c r="B179" s="158"/>
      <c r="C179" s="158"/>
      <c r="D179" s="158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  <c r="R179" s="158"/>
      <c r="S179" s="158"/>
      <c r="T179" s="158"/>
      <c r="U179" s="158"/>
      <c r="V179" s="158"/>
      <c r="W179" s="158"/>
      <c r="X179" s="158"/>
      <c r="Y179" s="158"/>
      <c r="Z179" s="158"/>
      <c r="AA179" s="158"/>
      <c r="AB179" s="158"/>
      <c r="AC179" s="158"/>
      <c r="AD179" s="158"/>
    </row>
    <row r="180" spans="2:30" ht="20.149999999999999" customHeight="1">
      <c r="B180" s="158"/>
      <c r="C180" s="158"/>
      <c r="D180" s="158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  <c r="R180" s="158"/>
      <c r="S180" s="158"/>
      <c r="T180" s="158"/>
      <c r="U180" s="158"/>
      <c r="V180" s="158"/>
      <c r="W180" s="158"/>
      <c r="X180" s="158"/>
      <c r="Y180" s="158"/>
      <c r="Z180" s="158"/>
      <c r="AA180" s="158"/>
      <c r="AB180" s="158"/>
      <c r="AC180" s="158"/>
      <c r="AD180" s="158"/>
    </row>
    <row r="181" spans="2:30" ht="20.149999999999999" customHeight="1">
      <c r="B181" s="158"/>
      <c r="C181" s="158"/>
      <c r="D181" s="158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  <c r="R181" s="158"/>
      <c r="S181" s="158"/>
      <c r="T181" s="158"/>
      <c r="U181" s="158"/>
      <c r="V181" s="158"/>
      <c r="W181" s="158"/>
      <c r="X181" s="158"/>
      <c r="Y181" s="158"/>
      <c r="Z181" s="158"/>
      <c r="AA181" s="158"/>
      <c r="AB181" s="158"/>
      <c r="AC181" s="158"/>
      <c r="AD181" s="158"/>
    </row>
    <row r="182" spans="2:30" ht="20.149999999999999" customHeight="1">
      <c r="B182" s="158"/>
      <c r="C182" s="158"/>
      <c r="D182" s="158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  <c r="R182" s="158"/>
      <c r="S182" s="158"/>
      <c r="T182" s="158"/>
      <c r="U182" s="158"/>
      <c r="V182" s="158"/>
      <c r="W182" s="158"/>
      <c r="X182" s="158"/>
      <c r="Y182" s="158"/>
      <c r="Z182" s="158"/>
      <c r="AA182" s="158"/>
      <c r="AB182" s="158"/>
      <c r="AC182" s="158"/>
      <c r="AD182" s="158"/>
    </row>
    <row r="183" spans="2:30" ht="20.149999999999999" customHeight="1">
      <c r="B183" s="158"/>
      <c r="C183" s="158"/>
      <c r="D183" s="158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  <c r="R183" s="158"/>
      <c r="S183" s="158"/>
      <c r="T183" s="158"/>
      <c r="U183" s="158"/>
      <c r="V183" s="158"/>
      <c r="W183" s="158"/>
      <c r="X183" s="158"/>
      <c r="Y183" s="158"/>
      <c r="Z183" s="158"/>
      <c r="AA183" s="158"/>
      <c r="AB183" s="158"/>
      <c r="AC183" s="158"/>
      <c r="AD183" s="158"/>
    </row>
    <row r="184" spans="2:30" ht="20.149999999999999" customHeight="1">
      <c r="B184" s="158"/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  <c r="R184" s="158"/>
      <c r="S184" s="158"/>
      <c r="T184" s="158"/>
      <c r="U184" s="158"/>
      <c r="V184" s="158"/>
      <c r="W184" s="158"/>
      <c r="X184" s="158"/>
      <c r="Y184" s="158"/>
      <c r="Z184" s="158"/>
      <c r="AA184" s="158"/>
      <c r="AB184" s="158"/>
      <c r="AC184" s="158"/>
      <c r="AD184" s="158"/>
    </row>
    <row r="185" spans="2:30" ht="20.149999999999999" customHeight="1">
      <c r="B185" s="158"/>
      <c r="C185" s="158"/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  <c r="R185" s="158"/>
      <c r="S185" s="158"/>
      <c r="T185" s="158"/>
      <c r="U185" s="158"/>
      <c r="V185" s="158"/>
      <c r="W185" s="158"/>
      <c r="X185" s="158"/>
      <c r="Y185" s="158"/>
      <c r="Z185" s="158"/>
      <c r="AA185" s="158"/>
      <c r="AB185" s="158"/>
      <c r="AC185" s="158"/>
      <c r="AD185" s="158"/>
    </row>
    <row r="186" spans="2:30" ht="20.149999999999999" customHeight="1"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  <c r="P186" s="158"/>
      <c r="Q186" s="158"/>
      <c r="R186" s="158"/>
      <c r="S186" s="158"/>
      <c r="T186" s="158"/>
      <c r="U186" s="158"/>
      <c r="V186" s="158"/>
      <c r="W186" s="158"/>
      <c r="X186" s="158"/>
      <c r="Y186" s="158"/>
      <c r="Z186" s="158"/>
      <c r="AA186" s="158"/>
      <c r="AB186" s="158"/>
      <c r="AC186" s="158"/>
      <c r="AD186" s="158"/>
    </row>
    <row r="187" spans="2:30" ht="20.149999999999999" customHeight="1">
      <c r="B187" s="158"/>
      <c r="C187" s="158"/>
      <c r="D187" s="158"/>
      <c r="E187" s="158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  <c r="P187" s="158"/>
      <c r="Q187" s="158"/>
      <c r="R187" s="158"/>
      <c r="S187" s="158"/>
      <c r="T187" s="158"/>
      <c r="U187" s="158"/>
      <c r="V187" s="158"/>
      <c r="W187" s="158"/>
      <c r="X187" s="158"/>
      <c r="Y187" s="158"/>
      <c r="Z187" s="158"/>
      <c r="AA187" s="158"/>
      <c r="AB187" s="158"/>
      <c r="AC187" s="158"/>
      <c r="AD187" s="158"/>
    </row>
    <row r="188" spans="2:30" ht="20.149999999999999" customHeight="1">
      <c r="B188" s="158"/>
      <c r="C188" s="158"/>
      <c r="D188" s="158"/>
      <c r="E188" s="158"/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  <c r="R188" s="158"/>
      <c r="S188" s="158"/>
      <c r="T188" s="158"/>
      <c r="U188" s="158"/>
      <c r="V188" s="158"/>
      <c r="W188" s="158"/>
      <c r="X188" s="158"/>
      <c r="Y188" s="158"/>
      <c r="Z188" s="158"/>
      <c r="AA188" s="158"/>
      <c r="AB188" s="158"/>
      <c r="AC188" s="158"/>
      <c r="AD188" s="158"/>
    </row>
    <row r="189" spans="2:30" ht="20.149999999999999" customHeight="1"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  <c r="R189" s="158"/>
      <c r="S189" s="158"/>
      <c r="T189" s="158"/>
      <c r="U189" s="158"/>
      <c r="V189" s="158"/>
      <c r="W189" s="158"/>
      <c r="X189" s="158"/>
      <c r="Y189" s="158"/>
      <c r="Z189" s="158"/>
      <c r="AA189" s="158"/>
      <c r="AB189" s="158"/>
      <c r="AC189" s="158"/>
      <c r="AD189" s="158"/>
    </row>
    <row r="190" spans="2:30" ht="20.149999999999999" customHeight="1">
      <c r="B190" s="158"/>
      <c r="C190" s="158"/>
      <c r="D190" s="158"/>
      <c r="E190" s="158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  <c r="R190" s="158"/>
      <c r="S190" s="158"/>
      <c r="T190" s="158"/>
      <c r="U190" s="158"/>
      <c r="V190" s="158"/>
      <c r="W190" s="158"/>
      <c r="X190" s="158"/>
      <c r="Y190" s="158"/>
      <c r="Z190" s="158"/>
      <c r="AA190" s="158"/>
      <c r="AB190" s="158"/>
      <c r="AC190" s="158"/>
      <c r="AD190" s="158"/>
    </row>
    <row r="191" spans="2:30" ht="20.149999999999999" customHeight="1"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  <c r="R191" s="158"/>
      <c r="S191" s="158"/>
      <c r="T191" s="158"/>
      <c r="U191" s="158"/>
      <c r="V191" s="158"/>
      <c r="W191" s="158"/>
      <c r="X191" s="158"/>
      <c r="Y191" s="158"/>
      <c r="Z191" s="158"/>
      <c r="AA191" s="158"/>
      <c r="AB191" s="158"/>
      <c r="AC191" s="158"/>
      <c r="AD191" s="158"/>
    </row>
    <row r="192" spans="2:30" ht="20.149999999999999" customHeight="1"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  <c r="R192" s="158"/>
      <c r="S192" s="158"/>
      <c r="T192" s="158"/>
      <c r="U192" s="158"/>
      <c r="V192" s="158"/>
      <c r="W192" s="158"/>
      <c r="X192" s="158"/>
      <c r="Y192" s="158"/>
      <c r="Z192" s="158"/>
      <c r="AA192" s="158"/>
      <c r="AB192" s="158"/>
      <c r="AC192" s="158"/>
      <c r="AD192" s="158"/>
    </row>
    <row r="193" spans="2:30" ht="20.149999999999999" customHeight="1">
      <c r="B193" s="158"/>
      <c r="C193" s="158"/>
      <c r="D193" s="158"/>
      <c r="E193" s="158"/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  <c r="P193" s="158"/>
      <c r="Q193" s="158"/>
      <c r="R193" s="158"/>
      <c r="S193" s="158"/>
      <c r="T193" s="158"/>
      <c r="U193" s="158"/>
      <c r="V193" s="158"/>
      <c r="W193" s="158"/>
      <c r="X193" s="158"/>
      <c r="Y193" s="158"/>
      <c r="Z193" s="158"/>
      <c r="AA193" s="158"/>
      <c r="AB193" s="158"/>
      <c r="AC193" s="158"/>
      <c r="AD193" s="158"/>
    </row>
    <row r="194" spans="2:30" ht="20.149999999999999" customHeight="1">
      <c r="B194" s="158"/>
      <c r="C194" s="158"/>
      <c r="D194" s="158"/>
      <c r="E194" s="158"/>
      <c r="F194" s="158"/>
      <c r="G194" s="158"/>
      <c r="H194" s="158"/>
      <c r="I194" s="158"/>
      <c r="J194" s="158"/>
      <c r="K194" s="158"/>
      <c r="L194" s="158"/>
      <c r="M194" s="158"/>
      <c r="N194" s="158"/>
      <c r="O194" s="158"/>
      <c r="P194" s="158"/>
      <c r="Q194" s="158"/>
      <c r="R194" s="158"/>
      <c r="S194" s="158"/>
      <c r="T194" s="158"/>
      <c r="U194" s="158"/>
      <c r="V194" s="158"/>
      <c r="W194" s="158"/>
      <c r="X194" s="158"/>
      <c r="Y194" s="158"/>
      <c r="Z194" s="158"/>
      <c r="AA194" s="158"/>
      <c r="AB194" s="158"/>
      <c r="AC194" s="158"/>
      <c r="AD194" s="158"/>
    </row>
    <row r="195" spans="2:30" ht="20.149999999999999" customHeight="1">
      <c r="B195" s="158"/>
      <c r="C195" s="158"/>
      <c r="D195" s="158"/>
      <c r="E195" s="158"/>
      <c r="F195" s="158"/>
      <c r="G195" s="158"/>
      <c r="H195" s="158"/>
      <c r="I195" s="158"/>
      <c r="J195" s="158"/>
      <c r="K195" s="158"/>
      <c r="L195" s="158"/>
      <c r="M195" s="158"/>
      <c r="N195" s="158"/>
      <c r="O195" s="158"/>
      <c r="P195" s="158"/>
      <c r="Q195" s="158"/>
      <c r="R195" s="158"/>
      <c r="S195" s="158"/>
      <c r="T195" s="158"/>
      <c r="U195" s="158"/>
      <c r="V195" s="158"/>
      <c r="W195" s="158"/>
      <c r="X195" s="158"/>
      <c r="Y195" s="158"/>
      <c r="Z195" s="158"/>
      <c r="AA195" s="158"/>
      <c r="AB195" s="158"/>
      <c r="AC195" s="158"/>
      <c r="AD195" s="158"/>
    </row>
    <row r="196" spans="2:30" ht="20.149999999999999" customHeight="1">
      <c r="B196" s="158"/>
      <c r="C196" s="158"/>
      <c r="D196" s="158"/>
      <c r="E196" s="158"/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  <c r="P196" s="158"/>
      <c r="Q196" s="158"/>
      <c r="R196" s="158"/>
      <c r="S196" s="158"/>
      <c r="T196" s="158"/>
      <c r="U196" s="158"/>
      <c r="V196" s="158"/>
      <c r="W196" s="158"/>
      <c r="X196" s="158"/>
      <c r="Y196" s="158"/>
      <c r="Z196" s="158"/>
      <c r="AA196" s="158"/>
      <c r="AB196" s="158"/>
      <c r="AC196" s="158"/>
      <c r="AD196" s="158"/>
    </row>
    <row r="197" spans="2:30" ht="20.149999999999999" customHeight="1">
      <c r="B197" s="158"/>
      <c r="C197" s="158"/>
      <c r="D197" s="158"/>
      <c r="E197" s="158"/>
      <c r="F197" s="158"/>
      <c r="G197" s="158"/>
      <c r="H197" s="158"/>
      <c r="I197" s="158"/>
      <c r="J197" s="158"/>
      <c r="K197" s="158"/>
      <c r="L197" s="158"/>
      <c r="M197" s="158"/>
      <c r="N197" s="158"/>
      <c r="O197" s="158"/>
      <c r="P197" s="158"/>
      <c r="Q197" s="158"/>
      <c r="R197" s="158"/>
      <c r="S197" s="158"/>
      <c r="T197" s="158"/>
      <c r="U197" s="158"/>
      <c r="V197" s="158"/>
      <c r="W197" s="158"/>
      <c r="X197" s="158"/>
      <c r="Y197" s="158"/>
      <c r="Z197" s="158"/>
      <c r="AA197" s="158"/>
      <c r="AB197" s="158"/>
      <c r="AC197" s="158"/>
      <c r="AD197" s="158"/>
    </row>
    <row r="198" spans="2:30" ht="20.149999999999999" customHeight="1">
      <c r="B198" s="158"/>
      <c r="C198" s="158"/>
      <c r="D198" s="158"/>
      <c r="E198" s="158"/>
      <c r="F198" s="158"/>
      <c r="G198" s="158"/>
      <c r="H198" s="158"/>
      <c r="I198" s="158"/>
      <c r="J198" s="158"/>
      <c r="K198" s="158"/>
      <c r="L198" s="158"/>
      <c r="M198" s="158"/>
      <c r="N198" s="158"/>
      <c r="O198" s="158"/>
      <c r="P198" s="158"/>
      <c r="Q198" s="158"/>
      <c r="R198" s="158"/>
      <c r="S198" s="158"/>
      <c r="T198" s="158"/>
      <c r="U198" s="158"/>
      <c r="V198" s="158"/>
      <c r="W198" s="158"/>
      <c r="X198" s="158"/>
      <c r="Y198" s="158"/>
      <c r="Z198" s="158"/>
      <c r="AA198" s="158"/>
      <c r="AB198" s="158"/>
      <c r="AC198" s="158"/>
      <c r="AD198" s="158"/>
    </row>
    <row r="199" spans="2:30" ht="20.149999999999999" customHeight="1">
      <c r="B199" s="158"/>
      <c r="C199" s="158"/>
      <c r="D199" s="158"/>
      <c r="E199" s="158"/>
      <c r="F199" s="158"/>
      <c r="G199" s="158"/>
      <c r="H199" s="158"/>
      <c r="I199" s="158"/>
      <c r="J199" s="158"/>
      <c r="K199" s="158"/>
      <c r="L199" s="158"/>
      <c r="M199" s="158"/>
      <c r="N199" s="158"/>
      <c r="O199" s="158"/>
      <c r="P199" s="158"/>
      <c r="Q199" s="158"/>
      <c r="R199" s="158"/>
      <c r="S199" s="158"/>
      <c r="T199" s="158"/>
      <c r="U199" s="158"/>
      <c r="V199" s="158"/>
      <c r="W199" s="158"/>
      <c r="X199" s="158"/>
      <c r="Y199" s="158"/>
      <c r="Z199" s="158"/>
      <c r="AA199" s="158"/>
      <c r="AB199" s="158"/>
      <c r="AC199" s="158"/>
      <c r="AD199" s="158"/>
    </row>
    <row r="200" spans="2:30" ht="20.149999999999999" customHeight="1">
      <c r="B200" s="158"/>
      <c r="C200" s="158"/>
      <c r="D200" s="158"/>
      <c r="E200" s="158"/>
      <c r="F200" s="158"/>
      <c r="G200" s="158"/>
      <c r="H200" s="158"/>
      <c r="I200" s="158"/>
      <c r="J200" s="158"/>
      <c r="K200" s="158"/>
      <c r="L200" s="158"/>
      <c r="M200" s="158"/>
      <c r="N200" s="158"/>
      <c r="O200" s="158"/>
      <c r="P200" s="158"/>
      <c r="Q200" s="158"/>
      <c r="R200" s="158"/>
      <c r="S200" s="158"/>
      <c r="T200" s="158"/>
      <c r="U200" s="158"/>
      <c r="V200" s="158"/>
      <c r="W200" s="158"/>
      <c r="X200" s="158"/>
      <c r="Y200" s="158"/>
      <c r="Z200" s="158"/>
      <c r="AA200" s="158"/>
      <c r="AB200" s="158"/>
      <c r="AC200" s="158"/>
      <c r="AD200" s="158"/>
    </row>
    <row r="201" spans="2:30" ht="20.149999999999999" customHeight="1">
      <c r="B201" s="158"/>
      <c r="C201" s="158"/>
      <c r="D201" s="158"/>
      <c r="E201" s="158"/>
      <c r="F201" s="158"/>
      <c r="G201" s="158"/>
      <c r="H201" s="158"/>
      <c r="I201" s="158"/>
      <c r="J201" s="158"/>
      <c r="K201" s="158"/>
      <c r="L201" s="158"/>
      <c r="M201" s="158"/>
      <c r="N201" s="158"/>
      <c r="O201" s="158"/>
      <c r="P201" s="158"/>
      <c r="Q201" s="158"/>
      <c r="R201" s="158"/>
      <c r="S201" s="158"/>
      <c r="T201" s="158"/>
      <c r="U201" s="158"/>
      <c r="V201" s="158"/>
      <c r="W201" s="158"/>
      <c r="X201" s="158"/>
      <c r="Y201" s="158"/>
      <c r="Z201" s="158"/>
      <c r="AA201" s="158"/>
      <c r="AB201" s="158"/>
      <c r="AC201" s="158"/>
      <c r="AD201" s="158"/>
    </row>
    <row r="202" spans="2:30" ht="20.149999999999999" customHeight="1">
      <c r="B202" s="158"/>
      <c r="C202" s="158"/>
      <c r="D202" s="158"/>
      <c r="E202" s="158"/>
      <c r="F202" s="158"/>
      <c r="G202" s="158"/>
      <c r="H202" s="158"/>
      <c r="I202" s="158"/>
      <c r="J202" s="158"/>
      <c r="K202" s="158"/>
      <c r="L202" s="158"/>
      <c r="M202" s="158"/>
      <c r="N202" s="158"/>
      <c r="O202" s="158"/>
      <c r="P202" s="158"/>
      <c r="Q202" s="158"/>
      <c r="R202" s="158"/>
      <c r="S202" s="158"/>
      <c r="T202" s="158"/>
      <c r="U202" s="158"/>
      <c r="V202" s="158"/>
      <c r="W202" s="158"/>
      <c r="X202" s="158"/>
      <c r="Y202" s="158"/>
      <c r="Z202" s="158"/>
      <c r="AA202" s="158"/>
      <c r="AB202" s="158"/>
      <c r="AC202" s="158"/>
      <c r="AD202" s="158"/>
    </row>
    <row r="203" spans="2:30" ht="20.149999999999999" customHeight="1">
      <c r="B203" s="158"/>
      <c r="C203" s="158"/>
      <c r="D203" s="158"/>
      <c r="E203" s="158"/>
      <c r="F203" s="158"/>
      <c r="G203" s="158"/>
      <c r="H203" s="158"/>
      <c r="I203" s="158"/>
      <c r="J203" s="158"/>
      <c r="K203" s="158"/>
      <c r="L203" s="158"/>
      <c r="M203" s="158"/>
      <c r="N203" s="158"/>
      <c r="O203" s="158"/>
      <c r="P203" s="158"/>
      <c r="Q203" s="158"/>
      <c r="R203" s="158"/>
      <c r="S203" s="158"/>
      <c r="T203" s="158"/>
      <c r="U203" s="158"/>
      <c r="V203" s="158"/>
      <c r="W203" s="158"/>
      <c r="X203" s="158"/>
      <c r="Y203" s="158"/>
      <c r="Z203" s="158"/>
      <c r="AA203" s="158"/>
      <c r="AB203" s="158"/>
      <c r="AC203" s="158"/>
      <c r="AD203" s="158"/>
    </row>
    <row r="204" spans="2:30" ht="20.149999999999999" customHeight="1">
      <c r="B204" s="158"/>
      <c r="C204" s="158"/>
      <c r="D204" s="158"/>
      <c r="E204" s="158"/>
      <c r="F204" s="158"/>
      <c r="G204" s="158"/>
      <c r="H204" s="158"/>
      <c r="I204" s="158"/>
      <c r="J204" s="158"/>
      <c r="K204" s="158"/>
      <c r="L204" s="158"/>
      <c r="M204" s="158"/>
      <c r="N204" s="158"/>
      <c r="O204" s="158"/>
      <c r="P204" s="158"/>
      <c r="Q204" s="158"/>
      <c r="R204" s="158"/>
      <c r="S204" s="158"/>
      <c r="T204" s="158"/>
      <c r="U204" s="158"/>
      <c r="V204" s="158"/>
      <c r="W204" s="158"/>
      <c r="X204" s="158"/>
      <c r="Y204" s="158"/>
      <c r="Z204" s="158"/>
      <c r="AA204" s="158"/>
      <c r="AB204" s="158"/>
      <c r="AC204" s="158"/>
      <c r="AD204" s="158"/>
    </row>
    <row r="205" spans="2:30" ht="20.149999999999999" customHeight="1">
      <c r="B205" s="158"/>
      <c r="C205" s="158"/>
      <c r="D205" s="158"/>
      <c r="E205" s="158"/>
      <c r="F205" s="158"/>
      <c r="G205" s="158"/>
      <c r="H205" s="158"/>
      <c r="I205" s="158"/>
      <c r="J205" s="158"/>
      <c r="K205" s="158"/>
      <c r="L205" s="158"/>
      <c r="M205" s="158"/>
      <c r="N205" s="158"/>
      <c r="O205" s="158"/>
      <c r="P205" s="158"/>
      <c r="Q205" s="158"/>
      <c r="R205" s="158"/>
      <c r="S205" s="158"/>
      <c r="T205" s="158"/>
      <c r="U205" s="158"/>
      <c r="V205" s="158"/>
      <c r="W205" s="158"/>
      <c r="X205" s="158"/>
      <c r="Y205" s="158"/>
      <c r="Z205" s="158"/>
      <c r="AA205" s="158"/>
      <c r="AB205" s="158"/>
      <c r="AC205" s="158"/>
      <c r="AD205" s="158"/>
    </row>
    <row r="206" spans="2:30" ht="20.149999999999999" customHeight="1">
      <c r="B206" s="158"/>
      <c r="C206" s="158"/>
      <c r="D206" s="158"/>
      <c r="E206" s="158"/>
      <c r="F206" s="158"/>
      <c r="G206" s="158"/>
      <c r="H206" s="158"/>
      <c r="I206" s="158"/>
      <c r="J206" s="158"/>
      <c r="K206" s="158"/>
      <c r="L206" s="158"/>
      <c r="M206" s="158"/>
      <c r="N206" s="158"/>
      <c r="O206" s="158"/>
      <c r="P206" s="158"/>
      <c r="Q206" s="158"/>
      <c r="R206" s="158"/>
      <c r="S206" s="158"/>
      <c r="T206" s="158"/>
      <c r="U206" s="158"/>
      <c r="V206" s="158"/>
      <c r="W206" s="158"/>
      <c r="X206" s="158"/>
      <c r="Y206" s="158"/>
      <c r="Z206" s="158"/>
      <c r="AA206" s="158"/>
      <c r="AB206" s="158"/>
      <c r="AC206" s="158"/>
      <c r="AD206" s="158"/>
    </row>
    <row r="207" spans="2:30" ht="20.149999999999999" customHeight="1">
      <c r="B207" s="158"/>
      <c r="C207" s="158"/>
      <c r="D207" s="158"/>
      <c r="E207" s="158"/>
      <c r="F207" s="158"/>
      <c r="G207" s="158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  <c r="R207" s="158"/>
      <c r="S207" s="158"/>
      <c r="T207" s="158"/>
      <c r="U207" s="158"/>
      <c r="V207" s="158"/>
      <c r="W207" s="158"/>
      <c r="X207" s="158"/>
      <c r="Y207" s="158"/>
      <c r="Z207" s="158"/>
      <c r="AA207" s="158"/>
      <c r="AB207" s="158"/>
      <c r="AC207" s="158"/>
      <c r="AD207" s="158"/>
    </row>
    <row r="208" spans="2:30" ht="20.149999999999999" customHeight="1">
      <c r="B208" s="158"/>
      <c r="C208" s="158"/>
      <c r="D208" s="158"/>
      <c r="E208" s="158"/>
      <c r="F208" s="158"/>
      <c r="G208" s="158"/>
      <c r="H208" s="158"/>
      <c r="I208" s="158"/>
      <c r="J208" s="158"/>
      <c r="K208" s="158"/>
      <c r="L208" s="158"/>
      <c r="M208" s="158"/>
      <c r="N208" s="158"/>
      <c r="O208" s="158"/>
      <c r="P208" s="158"/>
      <c r="Q208" s="158"/>
      <c r="R208" s="158"/>
      <c r="S208" s="158"/>
      <c r="T208" s="158"/>
      <c r="U208" s="158"/>
      <c r="V208" s="158"/>
      <c r="W208" s="158"/>
      <c r="X208" s="158"/>
      <c r="Y208" s="158"/>
      <c r="Z208" s="158"/>
      <c r="AA208" s="158"/>
      <c r="AB208" s="158"/>
      <c r="AC208" s="158"/>
      <c r="AD208" s="158"/>
    </row>
    <row r="209" spans="2:30" ht="20.149999999999999" customHeight="1">
      <c r="B209" s="158"/>
      <c r="C209" s="158"/>
      <c r="D209" s="158"/>
      <c r="E209" s="158"/>
      <c r="F209" s="158"/>
      <c r="G209" s="158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  <c r="R209" s="158"/>
      <c r="S209" s="158"/>
      <c r="T209" s="158"/>
      <c r="U209" s="158"/>
      <c r="V209" s="158"/>
      <c r="W209" s="158"/>
      <c r="X209" s="158"/>
      <c r="Y209" s="158"/>
      <c r="Z209" s="158"/>
      <c r="AA209" s="158"/>
      <c r="AB209" s="158"/>
      <c r="AC209" s="158"/>
      <c r="AD209" s="158"/>
    </row>
    <row r="210" spans="2:30" ht="20.149999999999999" customHeight="1">
      <c r="B210" s="158"/>
      <c r="C210" s="158"/>
      <c r="D210" s="158"/>
      <c r="E210" s="158"/>
      <c r="F210" s="158"/>
      <c r="G210" s="158"/>
      <c r="H210" s="158"/>
      <c r="I210" s="158"/>
      <c r="J210" s="158"/>
      <c r="K210" s="158"/>
      <c r="L210" s="158"/>
      <c r="M210" s="158"/>
      <c r="N210" s="158"/>
      <c r="O210" s="158"/>
      <c r="P210" s="158"/>
      <c r="Q210" s="158"/>
      <c r="R210" s="158"/>
      <c r="S210" s="158"/>
      <c r="T210" s="158"/>
      <c r="U210" s="158"/>
      <c r="V210" s="158"/>
      <c r="W210" s="158"/>
      <c r="X210" s="158"/>
      <c r="Y210" s="158"/>
      <c r="Z210" s="158"/>
      <c r="AA210" s="158"/>
      <c r="AB210" s="158"/>
      <c r="AC210" s="158"/>
      <c r="AD210" s="158"/>
    </row>
    <row r="211" spans="2:30" ht="20.149999999999999" customHeight="1">
      <c r="B211" s="158"/>
      <c r="C211" s="158"/>
      <c r="D211" s="158"/>
      <c r="E211" s="158"/>
      <c r="F211" s="158"/>
      <c r="G211" s="158"/>
      <c r="H211" s="158"/>
      <c r="I211" s="158"/>
      <c r="J211" s="158"/>
      <c r="K211" s="158"/>
      <c r="L211" s="158"/>
      <c r="M211" s="158"/>
      <c r="N211" s="158"/>
      <c r="O211" s="158"/>
      <c r="P211" s="158"/>
      <c r="Q211" s="158"/>
      <c r="R211" s="158"/>
      <c r="S211" s="158"/>
      <c r="T211" s="158"/>
      <c r="U211" s="158"/>
      <c r="V211" s="158"/>
      <c r="W211" s="158"/>
      <c r="X211" s="158"/>
      <c r="Y211" s="158"/>
      <c r="Z211" s="158"/>
      <c r="AA211" s="158"/>
      <c r="AB211" s="158"/>
      <c r="AC211" s="158"/>
      <c r="AD211" s="158"/>
    </row>
    <row r="212" spans="2:30" ht="20.149999999999999" customHeight="1">
      <c r="B212" s="158"/>
      <c r="C212" s="158"/>
      <c r="D212" s="158"/>
      <c r="E212" s="158"/>
      <c r="F212" s="158"/>
      <c r="G212" s="158"/>
      <c r="H212" s="158"/>
      <c r="I212" s="158"/>
      <c r="J212" s="158"/>
      <c r="K212" s="158"/>
      <c r="L212" s="158"/>
      <c r="M212" s="158"/>
      <c r="N212" s="158"/>
      <c r="O212" s="158"/>
      <c r="P212" s="158"/>
      <c r="Q212" s="158"/>
      <c r="R212" s="158"/>
      <c r="S212" s="158"/>
      <c r="T212" s="158"/>
      <c r="U212" s="158"/>
      <c r="V212" s="158"/>
      <c r="W212" s="158"/>
      <c r="X212" s="158"/>
      <c r="Y212" s="158"/>
      <c r="Z212" s="158"/>
      <c r="AA212" s="158"/>
      <c r="AB212" s="158"/>
      <c r="AC212" s="158"/>
      <c r="AD212" s="158"/>
    </row>
    <row r="213" spans="2:30" ht="20.149999999999999" customHeight="1">
      <c r="B213" s="158"/>
      <c r="C213" s="158"/>
      <c r="D213" s="158"/>
      <c r="E213" s="158"/>
      <c r="F213" s="158"/>
      <c r="G213" s="158"/>
      <c r="H213" s="158"/>
      <c r="I213" s="158"/>
      <c r="J213" s="158"/>
      <c r="K213" s="158"/>
      <c r="L213" s="158"/>
      <c r="M213" s="158"/>
      <c r="N213" s="158"/>
      <c r="O213" s="158"/>
      <c r="P213" s="158"/>
      <c r="Q213" s="158"/>
      <c r="R213" s="158"/>
      <c r="S213" s="158"/>
      <c r="T213" s="158"/>
      <c r="U213" s="158"/>
      <c r="V213" s="158"/>
      <c r="W213" s="158"/>
      <c r="X213" s="158"/>
      <c r="Y213" s="158"/>
      <c r="Z213" s="158"/>
      <c r="AA213" s="158"/>
      <c r="AB213" s="158"/>
      <c r="AC213" s="158"/>
      <c r="AD213" s="158"/>
    </row>
    <row r="214" spans="2:30" ht="20.149999999999999" customHeight="1">
      <c r="B214" s="158"/>
      <c r="C214" s="158"/>
      <c r="D214" s="158"/>
      <c r="E214" s="158"/>
      <c r="F214" s="158"/>
      <c r="G214" s="158"/>
      <c r="H214" s="158"/>
      <c r="I214" s="158"/>
      <c r="J214" s="158"/>
      <c r="K214" s="158"/>
      <c r="L214" s="158"/>
      <c r="M214" s="158"/>
      <c r="N214" s="158"/>
      <c r="O214" s="158"/>
      <c r="P214" s="158"/>
      <c r="Q214" s="158"/>
      <c r="R214" s="158"/>
      <c r="S214" s="158"/>
      <c r="T214" s="158"/>
      <c r="U214" s="158"/>
      <c r="V214" s="158"/>
      <c r="W214" s="158"/>
      <c r="X214" s="158"/>
      <c r="Y214" s="158"/>
      <c r="Z214" s="158"/>
      <c r="AA214" s="158"/>
      <c r="AB214" s="158"/>
      <c r="AC214" s="158"/>
      <c r="AD214" s="158"/>
    </row>
    <row r="215" spans="2:30" ht="20.149999999999999" customHeight="1">
      <c r="B215" s="158"/>
      <c r="C215" s="158"/>
      <c r="D215" s="158"/>
      <c r="E215" s="158"/>
      <c r="F215" s="158"/>
      <c r="G215" s="158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  <c r="R215" s="158"/>
      <c r="S215" s="158"/>
      <c r="T215" s="158"/>
      <c r="U215" s="158"/>
      <c r="V215" s="158"/>
      <c r="W215" s="158"/>
      <c r="X215" s="158"/>
      <c r="Y215" s="158"/>
      <c r="Z215" s="158"/>
      <c r="AA215" s="158"/>
      <c r="AB215" s="158"/>
      <c r="AC215" s="158"/>
      <c r="AD215" s="158"/>
    </row>
    <row r="216" spans="2:30" ht="20.149999999999999" customHeight="1">
      <c r="B216" s="158"/>
      <c r="C216" s="158"/>
      <c r="D216" s="158"/>
      <c r="E216" s="158"/>
      <c r="F216" s="158"/>
      <c r="G216" s="158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  <c r="R216" s="158"/>
      <c r="S216" s="158"/>
      <c r="T216" s="158"/>
      <c r="U216" s="158"/>
      <c r="V216" s="158"/>
      <c r="W216" s="158"/>
      <c r="X216" s="158"/>
      <c r="Y216" s="158"/>
      <c r="Z216" s="158"/>
      <c r="AA216" s="158"/>
      <c r="AB216" s="158"/>
      <c r="AC216" s="158"/>
      <c r="AD216" s="158"/>
    </row>
    <row r="217" spans="2:30" ht="20.149999999999999" customHeight="1">
      <c r="B217" s="158"/>
      <c r="C217" s="158"/>
      <c r="D217" s="158"/>
      <c r="E217" s="158"/>
      <c r="F217" s="158"/>
      <c r="G217" s="158"/>
      <c r="H217" s="158"/>
      <c r="I217" s="158"/>
      <c r="J217" s="158"/>
      <c r="K217" s="158"/>
      <c r="L217" s="158"/>
      <c r="M217" s="158"/>
      <c r="N217" s="158"/>
      <c r="O217" s="158"/>
      <c r="P217" s="158"/>
      <c r="Q217" s="158"/>
      <c r="R217" s="158"/>
      <c r="S217" s="158"/>
      <c r="T217" s="158"/>
      <c r="U217" s="158"/>
      <c r="V217" s="158"/>
      <c r="W217" s="158"/>
      <c r="X217" s="158"/>
      <c r="Y217" s="158"/>
      <c r="Z217" s="158"/>
      <c r="AA217" s="158"/>
      <c r="AB217" s="158"/>
      <c r="AC217" s="158"/>
      <c r="AD217" s="158"/>
    </row>
    <row r="218" spans="2:30" ht="20.149999999999999" customHeight="1">
      <c r="B218" s="158"/>
      <c r="C218" s="158"/>
      <c r="D218" s="158"/>
      <c r="E218" s="158"/>
      <c r="F218" s="158"/>
      <c r="G218" s="158"/>
      <c r="H218" s="158"/>
      <c r="I218" s="158"/>
      <c r="J218" s="158"/>
      <c r="K218" s="158"/>
      <c r="L218" s="158"/>
      <c r="M218" s="158"/>
      <c r="N218" s="158"/>
      <c r="O218" s="158"/>
      <c r="P218" s="158"/>
      <c r="Q218" s="158"/>
      <c r="R218" s="158"/>
      <c r="S218" s="158"/>
      <c r="T218" s="158"/>
      <c r="U218" s="158"/>
      <c r="V218" s="158"/>
      <c r="W218" s="158"/>
      <c r="X218" s="158"/>
      <c r="Y218" s="158"/>
      <c r="Z218" s="158"/>
      <c r="AA218" s="158"/>
      <c r="AB218" s="158"/>
      <c r="AC218" s="158"/>
      <c r="AD218" s="158"/>
    </row>
    <row r="219" spans="2:30" ht="20.149999999999999" customHeight="1">
      <c r="B219" s="158"/>
      <c r="C219" s="158"/>
      <c r="D219" s="158"/>
      <c r="E219" s="158"/>
      <c r="F219" s="158"/>
      <c r="G219" s="158"/>
      <c r="H219" s="158"/>
      <c r="I219" s="158"/>
      <c r="J219" s="158"/>
      <c r="K219" s="158"/>
      <c r="L219" s="158"/>
      <c r="M219" s="158"/>
      <c r="N219" s="158"/>
      <c r="O219" s="158"/>
      <c r="P219" s="158"/>
      <c r="Q219" s="158"/>
      <c r="R219" s="158"/>
      <c r="S219" s="158"/>
      <c r="T219" s="158"/>
      <c r="U219" s="158"/>
      <c r="V219" s="158"/>
      <c r="W219" s="158"/>
      <c r="X219" s="158"/>
      <c r="Y219" s="158"/>
      <c r="Z219" s="158"/>
      <c r="AA219" s="158"/>
      <c r="AB219" s="158"/>
      <c r="AC219" s="158"/>
      <c r="AD219" s="158"/>
    </row>
    <row r="220" spans="2:30" ht="20.149999999999999" customHeight="1">
      <c r="B220" s="158"/>
      <c r="C220" s="158"/>
      <c r="D220" s="158"/>
      <c r="E220" s="158"/>
      <c r="F220" s="158"/>
      <c r="G220" s="158"/>
      <c r="H220" s="158"/>
      <c r="I220" s="158"/>
      <c r="J220" s="158"/>
      <c r="K220" s="158"/>
      <c r="L220" s="158"/>
      <c r="M220" s="158"/>
      <c r="N220" s="158"/>
      <c r="O220" s="158"/>
      <c r="P220" s="158"/>
      <c r="Q220" s="158"/>
      <c r="R220" s="158"/>
      <c r="S220" s="158"/>
      <c r="T220" s="158"/>
      <c r="U220" s="158"/>
      <c r="V220" s="158"/>
      <c r="W220" s="158"/>
      <c r="X220" s="158"/>
      <c r="Y220" s="158"/>
      <c r="Z220" s="158"/>
      <c r="AA220" s="158"/>
      <c r="AB220" s="158"/>
      <c r="AC220" s="158"/>
      <c r="AD220" s="158"/>
    </row>
    <row r="221" spans="2:30" ht="20.149999999999999" customHeight="1">
      <c r="B221" s="158"/>
      <c r="C221" s="158"/>
      <c r="D221" s="158"/>
      <c r="E221" s="158"/>
      <c r="F221" s="158"/>
      <c r="G221" s="158"/>
      <c r="H221" s="158"/>
      <c r="I221" s="158"/>
      <c r="J221" s="158"/>
      <c r="K221" s="158"/>
      <c r="L221" s="158"/>
      <c r="M221" s="158"/>
      <c r="N221" s="158"/>
      <c r="O221" s="158"/>
      <c r="P221" s="158"/>
      <c r="Q221" s="158"/>
      <c r="R221" s="158"/>
      <c r="S221" s="158"/>
      <c r="T221" s="158"/>
      <c r="U221" s="158"/>
      <c r="V221" s="158"/>
      <c r="W221" s="158"/>
      <c r="X221" s="158"/>
      <c r="Y221" s="158"/>
      <c r="Z221" s="158"/>
      <c r="AA221" s="158"/>
      <c r="AB221" s="158"/>
      <c r="AC221" s="158"/>
      <c r="AD221" s="158"/>
    </row>
    <row r="222" spans="2:30" ht="20.149999999999999" customHeight="1">
      <c r="B222" s="158"/>
      <c r="C222" s="158"/>
      <c r="D222" s="158"/>
      <c r="E222" s="158"/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  <c r="R222" s="158"/>
      <c r="S222" s="158"/>
      <c r="T222" s="158"/>
      <c r="U222" s="158"/>
      <c r="V222" s="158"/>
      <c r="W222" s="158"/>
      <c r="X222" s="158"/>
      <c r="Y222" s="158"/>
      <c r="Z222" s="158"/>
      <c r="AA222" s="158"/>
      <c r="AB222" s="158"/>
      <c r="AC222" s="158"/>
      <c r="AD222" s="158"/>
    </row>
    <row r="223" spans="2:30" ht="20.149999999999999" customHeight="1">
      <c r="B223" s="158"/>
      <c r="C223" s="158"/>
      <c r="D223" s="158"/>
      <c r="E223" s="158"/>
      <c r="F223" s="158"/>
      <c r="G223" s="158"/>
      <c r="H223" s="158"/>
      <c r="I223" s="158"/>
      <c r="J223" s="158"/>
      <c r="K223" s="158"/>
      <c r="L223" s="158"/>
      <c r="M223" s="158"/>
      <c r="N223" s="158"/>
      <c r="O223" s="158"/>
      <c r="P223" s="158"/>
      <c r="Q223" s="158"/>
      <c r="R223" s="158"/>
      <c r="S223" s="158"/>
      <c r="T223" s="158"/>
      <c r="U223" s="158"/>
      <c r="V223" s="158"/>
      <c r="W223" s="158"/>
      <c r="X223" s="158"/>
      <c r="Y223" s="158"/>
      <c r="Z223" s="158"/>
      <c r="AA223" s="158"/>
      <c r="AB223" s="158"/>
      <c r="AC223" s="158"/>
      <c r="AD223" s="158"/>
    </row>
    <row r="224" spans="2:30" ht="20.149999999999999" customHeight="1">
      <c r="B224" s="158"/>
      <c r="C224" s="158"/>
      <c r="D224" s="158"/>
      <c r="E224" s="158"/>
      <c r="F224" s="158"/>
      <c r="G224" s="158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  <c r="R224" s="158"/>
      <c r="S224" s="158"/>
      <c r="T224" s="158"/>
      <c r="U224" s="158"/>
      <c r="V224" s="158"/>
      <c r="W224" s="158"/>
      <c r="X224" s="158"/>
      <c r="Y224" s="158"/>
      <c r="Z224" s="158"/>
      <c r="AA224" s="158"/>
      <c r="AB224" s="158"/>
      <c r="AC224" s="158"/>
      <c r="AD224" s="158"/>
    </row>
    <row r="225" spans="2:30" ht="20.149999999999999" customHeight="1">
      <c r="B225" s="158"/>
      <c r="C225" s="158"/>
      <c r="D225" s="158"/>
      <c r="E225" s="158"/>
      <c r="F225" s="158"/>
      <c r="G225" s="158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  <c r="R225" s="158"/>
      <c r="S225" s="158"/>
      <c r="T225" s="158"/>
      <c r="U225" s="158"/>
      <c r="V225" s="158"/>
      <c r="W225" s="158"/>
      <c r="X225" s="158"/>
      <c r="Y225" s="158"/>
      <c r="Z225" s="158"/>
      <c r="AA225" s="158"/>
      <c r="AB225" s="158"/>
      <c r="AC225" s="158"/>
      <c r="AD225" s="158"/>
    </row>
    <row r="226" spans="2:30" ht="20.149999999999999" customHeight="1">
      <c r="B226" s="158"/>
      <c r="C226" s="158"/>
      <c r="D226" s="158"/>
      <c r="E226" s="158"/>
      <c r="F226" s="158"/>
      <c r="G226" s="158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  <c r="R226" s="158"/>
      <c r="S226" s="158"/>
      <c r="T226" s="158"/>
      <c r="U226" s="158"/>
      <c r="V226" s="158"/>
      <c r="W226" s="158"/>
      <c r="X226" s="158"/>
      <c r="Y226" s="158"/>
      <c r="Z226" s="158"/>
      <c r="AA226" s="158"/>
      <c r="AB226" s="158"/>
      <c r="AC226" s="158"/>
      <c r="AD226" s="158"/>
    </row>
    <row r="227" spans="2:30" ht="20.149999999999999" customHeight="1">
      <c r="B227" s="158"/>
      <c r="C227" s="158"/>
      <c r="D227" s="158"/>
      <c r="E227" s="158"/>
      <c r="F227" s="158"/>
      <c r="G227" s="158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  <c r="R227" s="158"/>
      <c r="S227" s="158"/>
      <c r="T227" s="158"/>
      <c r="U227" s="158"/>
      <c r="V227" s="158"/>
      <c r="W227" s="158"/>
      <c r="X227" s="158"/>
      <c r="Y227" s="158"/>
      <c r="Z227" s="158"/>
      <c r="AA227" s="158"/>
      <c r="AB227" s="158"/>
      <c r="AC227" s="158"/>
      <c r="AD227" s="158"/>
    </row>
    <row r="228" spans="2:30" ht="20.149999999999999" customHeight="1">
      <c r="B228" s="158"/>
      <c r="C228" s="158"/>
      <c r="D228" s="158"/>
      <c r="E228" s="158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  <c r="R228" s="158"/>
      <c r="S228" s="158"/>
      <c r="T228" s="158"/>
      <c r="U228" s="158"/>
      <c r="V228" s="158"/>
      <c r="W228" s="158"/>
      <c r="X228" s="158"/>
      <c r="Y228" s="158"/>
      <c r="Z228" s="158"/>
      <c r="AA228" s="158"/>
      <c r="AB228" s="158"/>
      <c r="AC228" s="158"/>
      <c r="AD228" s="158"/>
    </row>
    <row r="229" spans="2:30" ht="20.149999999999999" customHeight="1">
      <c r="B229" s="158"/>
      <c r="C229" s="158"/>
      <c r="D229" s="158"/>
      <c r="E229" s="158"/>
      <c r="F229" s="158"/>
      <c r="G229" s="158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  <c r="R229" s="158"/>
      <c r="S229" s="158"/>
      <c r="T229" s="158"/>
      <c r="U229" s="158"/>
      <c r="V229" s="158"/>
      <c r="W229" s="158"/>
      <c r="X229" s="158"/>
      <c r="Y229" s="158"/>
      <c r="Z229" s="158"/>
      <c r="AA229" s="158"/>
      <c r="AB229" s="158"/>
      <c r="AC229" s="158"/>
      <c r="AD229" s="158"/>
    </row>
    <row r="230" spans="2:30" ht="20.149999999999999" customHeight="1">
      <c r="B230" s="158"/>
      <c r="C230" s="158"/>
      <c r="D230" s="158"/>
      <c r="E230" s="158"/>
      <c r="F230" s="158"/>
      <c r="G230" s="158"/>
      <c r="H230" s="158"/>
      <c r="I230" s="158"/>
      <c r="J230" s="158"/>
      <c r="K230" s="158"/>
      <c r="L230" s="158"/>
      <c r="M230" s="158"/>
      <c r="N230" s="158"/>
      <c r="O230" s="158"/>
      <c r="P230" s="158"/>
      <c r="Q230" s="158"/>
      <c r="R230" s="158"/>
      <c r="S230" s="158"/>
      <c r="T230" s="158"/>
      <c r="U230" s="158"/>
      <c r="V230" s="158"/>
      <c r="W230" s="158"/>
      <c r="X230" s="158"/>
      <c r="Y230" s="158"/>
      <c r="Z230" s="158"/>
      <c r="AA230" s="158"/>
      <c r="AB230" s="158"/>
      <c r="AC230" s="158"/>
      <c r="AD230" s="158"/>
    </row>
    <row r="231" spans="2:30" ht="20.149999999999999" customHeight="1">
      <c r="B231" s="158"/>
      <c r="C231" s="158"/>
      <c r="D231" s="158"/>
      <c r="E231" s="158"/>
      <c r="F231" s="158"/>
      <c r="G231" s="158"/>
      <c r="H231" s="158"/>
      <c r="I231" s="158"/>
      <c r="J231" s="158"/>
      <c r="K231" s="158"/>
      <c r="L231" s="158"/>
      <c r="M231" s="158"/>
      <c r="N231" s="158"/>
      <c r="O231" s="158"/>
      <c r="P231" s="158"/>
      <c r="Q231" s="158"/>
      <c r="R231" s="158"/>
      <c r="S231" s="158"/>
      <c r="T231" s="158"/>
      <c r="U231" s="158"/>
      <c r="V231" s="158"/>
      <c r="W231" s="158"/>
      <c r="X231" s="158"/>
      <c r="Y231" s="158"/>
      <c r="Z231" s="158"/>
      <c r="AA231" s="158"/>
      <c r="AB231" s="158"/>
      <c r="AC231" s="158"/>
      <c r="AD231" s="158"/>
    </row>
    <row r="232" spans="2:30" ht="20.149999999999999" customHeight="1">
      <c r="B232" s="158"/>
      <c r="C232" s="158"/>
      <c r="D232" s="158"/>
      <c r="E232" s="158"/>
      <c r="F232" s="158"/>
      <c r="G232" s="158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  <c r="R232" s="158"/>
      <c r="S232" s="158"/>
      <c r="T232" s="158"/>
      <c r="U232" s="158"/>
      <c r="V232" s="158"/>
      <c r="W232" s="158"/>
      <c r="X232" s="158"/>
      <c r="Y232" s="158"/>
      <c r="Z232" s="158"/>
      <c r="AA232" s="158"/>
      <c r="AB232" s="158"/>
      <c r="AC232" s="158"/>
      <c r="AD232" s="158"/>
    </row>
    <row r="233" spans="2:30" ht="20.149999999999999" customHeight="1">
      <c r="B233" s="158"/>
      <c r="C233" s="158"/>
      <c r="D233" s="158"/>
      <c r="E233" s="158"/>
      <c r="F233" s="158"/>
      <c r="G233" s="158"/>
      <c r="H233" s="158"/>
      <c r="I233" s="158"/>
      <c r="J233" s="158"/>
      <c r="K233" s="158"/>
      <c r="L233" s="158"/>
      <c r="M233" s="158"/>
      <c r="N233" s="158"/>
      <c r="O233" s="158"/>
      <c r="P233" s="158"/>
      <c r="Q233" s="158"/>
      <c r="R233" s="158"/>
      <c r="S233" s="158"/>
      <c r="T233" s="158"/>
      <c r="U233" s="158"/>
      <c r="V233" s="158"/>
      <c r="W233" s="158"/>
      <c r="X233" s="158"/>
      <c r="Y233" s="158"/>
      <c r="Z233" s="158"/>
      <c r="AA233" s="158"/>
      <c r="AB233" s="158"/>
      <c r="AC233" s="158"/>
      <c r="AD233" s="158"/>
    </row>
    <row r="234" spans="2:30" ht="20.149999999999999" customHeight="1">
      <c r="B234" s="158"/>
      <c r="C234" s="158"/>
      <c r="D234" s="158"/>
      <c r="E234" s="158"/>
      <c r="F234" s="158"/>
      <c r="G234" s="158"/>
      <c r="H234" s="158"/>
      <c r="I234" s="158"/>
      <c r="J234" s="158"/>
      <c r="K234" s="158"/>
      <c r="L234" s="158"/>
      <c r="M234" s="158"/>
      <c r="N234" s="158"/>
      <c r="O234" s="158"/>
      <c r="P234" s="158"/>
      <c r="Q234" s="158"/>
      <c r="R234" s="158"/>
      <c r="S234" s="158"/>
      <c r="T234" s="158"/>
      <c r="U234" s="158"/>
      <c r="V234" s="158"/>
      <c r="W234" s="158"/>
      <c r="X234" s="158"/>
      <c r="Y234" s="158"/>
      <c r="Z234" s="158"/>
      <c r="AA234" s="158"/>
      <c r="AB234" s="158"/>
      <c r="AC234" s="158"/>
      <c r="AD234" s="158"/>
    </row>
    <row r="235" spans="2:30" ht="20.149999999999999" customHeight="1">
      <c r="B235" s="158"/>
      <c r="C235" s="158"/>
      <c r="D235" s="158"/>
      <c r="E235" s="158"/>
      <c r="F235" s="158"/>
      <c r="G235" s="158"/>
      <c r="H235" s="158"/>
      <c r="I235" s="158"/>
      <c r="J235" s="158"/>
      <c r="K235" s="158"/>
      <c r="L235" s="158"/>
      <c r="M235" s="158"/>
      <c r="N235" s="158"/>
      <c r="O235" s="158"/>
      <c r="P235" s="158"/>
      <c r="Q235" s="158"/>
      <c r="R235" s="158"/>
      <c r="S235" s="158"/>
      <c r="T235" s="158"/>
      <c r="U235" s="158"/>
      <c r="V235" s="158"/>
      <c r="W235" s="158"/>
      <c r="X235" s="158"/>
      <c r="Y235" s="158"/>
      <c r="Z235" s="158"/>
      <c r="AA235" s="158"/>
      <c r="AB235" s="158"/>
      <c r="AC235" s="158"/>
      <c r="AD235" s="158"/>
    </row>
    <row r="236" spans="2:30" ht="20.149999999999999" customHeight="1">
      <c r="B236" s="158"/>
      <c r="C236" s="158"/>
      <c r="D236" s="158"/>
      <c r="E236" s="158"/>
      <c r="F236" s="158"/>
      <c r="G236" s="158"/>
      <c r="H236" s="158"/>
      <c r="I236" s="158"/>
      <c r="J236" s="158"/>
      <c r="K236" s="158"/>
      <c r="L236" s="158"/>
      <c r="M236" s="158"/>
      <c r="N236" s="158"/>
      <c r="O236" s="158"/>
      <c r="P236" s="158"/>
      <c r="Q236" s="158"/>
      <c r="R236" s="158"/>
      <c r="S236" s="158"/>
      <c r="T236" s="158"/>
      <c r="U236" s="158"/>
      <c r="V236" s="158"/>
      <c r="W236" s="158"/>
      <c r="X236" s="158"/>
      <c r="Y236" s="158"/>
      <c r="Z236" s="158"/>
      <c r="AA236" s="158"/>
      <c r="AB236" s="158"/>
      <c r="AC236" s="158"/>
      <c r="AD236" s="158"/>
    </row>
    <row r="237" spans="2:30" ht="20.149999999999999" customHeight="1">
      <c r="B237" s="158"/>
      <c r="C237" s="158"/>
      <c r="D237" s="158"/>
      <c r="E237" s="158"/>
      <c r="F237" s="158"/>
      <c r="G237" s="158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  <c r="R237" s="158"/>
      <c r="S237" s="158"/>
      <c r="T237" s="158"/>
      <c r="U237" s="158"/>
      <c r="V237" s="158"/>
      <c r="W237" s="158"/>
      <c r="X237" s="158"/>
      <c r="Y237" s="158"/>
      <c r="Z237" s="158"/>
      <c r="AA237" s="158"/>
      <c r="AB237" s="158"/>
      <c r="AC237" s="158"/>
      <c r="AD237" s="158"/>
    </row>
    <row r="238" spans="2:30" ht="20.149999999999999" customHeight="1">
      <c r="B238" s="158"/>
      <c r="C238" s="158"/>
      <c r="D238" s="158"/>
      <c r="E238" s="158"/>
      <c r="F238" s="158"/>
      <c r="G238" s="158"/>
      <c r="H238" s="158"/>
      <c r="I238" s="158"/>
      <c r="J238" s="158"/>
      <c r="K238" s="158"/>
      <c r="L238" s="158"/>
      <c r="M238" s="158"/>
      <c r="N238" s="158"/>
      <c r="O238" s="158"/>
      <c r="P238" s="158"/>
      <c r="Q238" s="158"/>
      <c r="R238" s="158"/>
      <c r="S238" s="158"/>
      <c r="T238" s="158"/>
      <c r="U238" s="158"/>
      <c r="V238" s="158"/>
      <c r="W238" s="158"/>
      <c r="X238" s="158"/>
      <c r="Y238" s="158"/>
      <c r="Z238" s="158"/>
      <c r="AA238" s="158"/>
      <c r="AB238" s="158"/>
      <c r="AC238" s="158"/>
      <c r="AD238" s="158"/>
    </row>
    <row r="239" spans="2:30" ht="20.149999999999999" customHeight="1">
      <c r="B239" s="158"/>
      <c r="C239" s="158"/>
      <c r="D239" s="158"/>
      <c r="E239" s="158"/>
      <c r="F239" s="158"/>
      <c r="G239" s="158"/>
      <c r="H239" s="158"/>
      <c r="I239" s="158"/>
      <c r="J239" s="158"/>
      <c r="K239" s="158"/>
      <c r="L239" s="158"/>
      <c r="M239" s="158"/>
      <c r="N239" s="158"/>
      <c r="O239" s="158"/>
      <c r="P239" s="158"/>
      <c r="Q239" s="158"/>
      <c r="R239" s="158"/>
      <c r="S239" s="158"/>
      <c r="T239" s="158"/>
      <c r="U239" s="158"/>
      <c r="V239" s="158"/>
      <c r="W239" s="158"/>
      <c r="X239" s="158"/>
      <c r="Y239" s="158"/>
      <c r="Z239" s="158"/>
      <c r="AA239" s="158"/>
      <c r="AB239" s="158"/>
      <c r="AC239" s="158"/>
      <c r="AD239" s="158"/>
    </row>
    <row r="240" spans="2:30" ht="20.149999999999999" customHeight="1">
      <c r="B240" s="158"/>
      <c r="C240" s="158"/>
      <c r="D240" s="158"/>
      <c r="E240" s="158"/>
      <c r="F240" s="158"/>
      <c r="G240" s="158"/>
      <c r="H240" s="158"/>
      <c r="I240" s="158"/>
      <c r="J240" s="158"/>
      <c r="K240" s="158"/>
      <c r="L240" s="158"/>
      <c r="M240" s="158"/>
      <c r="N240" s="158"/>
      <c r="O240" s="158"/>
      <c r="P240" s="158"/>
      <c r="Q240" s="158"/>
      <c r="R240" s="158"/>
      <c r="S240" s="158"/>
      <c r="T240" s="158"/>
      <c r="U240" s="158"/>
      <c r="V240" s="158"/>
      <c r="W240" s="158"/>
      <c r="X240" s="158"/>
      <c r="Y240" s="158"/>
      <c r="Z240" s="158"/>
      <c r="AA240" s="158"/>
      <c r="AB240" s="158"/>
      <c r="AC240" s="158"/>
      <c r="AD240" s="158"/>
    </row>
    <row r="241" spans="2:30" ht="20.149999999999999" customHeight="1">
      <c r="B241" s="158"/>
      <c r="C241" s="158"/>
      <c r="D241" s="158"/>
      <c r="E241" s="158"/>
      <c r="F241" s="158"/>
      <c r="G241" s="158"/>
      <c r="H241" s="158"/>
      <c r="I241" s="158"/>
      <c r="J241" s="158"/>
      <c r="K241" s="158"/>
      <c r="L241" s="158"/>
      <c r="M241" s="158"/>
      <c r="N241" s="158"/>
      <c r="O241" s="158"/>
      <c r="P241" s="158"/>
      <c r="Q241" s="158"/>
      <c r="R241" s="158"/>
      <c r="S241" s="158"/>
      <c r="T241" s="158"/>
      <c r="U241" s="158"/>
      <c r="V241" s="158"/>
      <c r="W241" s="158"/>
      <c r="X241" s="158"/>
      <c r="Y241" s="158"/>
      <c r="Z241" s="158"/>
      <c r="AA241" s="158"/>
      <c r="AB241" s="158"/>
      <c r="AC241" s="158"/>
      <c r="AD241" s="158"/>
    </row>
    <row r="242" spans="2:30" ht="20.149999999999999" customHeight="1">
      <c r="B242" s="158"/>
      <c r="C242" s="158"/>
      <c r="D242" s="158"/>
      <c r="E242" s="158"/>
      <c r="F242" s="158"/>
      <c r="G242" s="158"/>
      <c r="H242" s="158"/>
      <c r="I242" s="158"/>
      <c r="J242" s="158"/>
      <c r="K242" s="158"/>
      <c r="L242" s="158"/>
      <c r="M242" s="158"/>
      <c r="N242" s="158"/>
      <c r="O242" s="158"/>
      <c r="P242" s="158"/>
      <c r="Q242" s="158"/>
      <c r="R242" s="158"/>
      <c r="S242" s="158"/>
      <c r="T242" s="158"/>
      <c r="U242" s="158"/>
      <c r="V242" s="158"/>
      <c r="W242" s="158"/>
      <c r="X242" s="158"/>
      <c r="Y242" s="158"/>
      <c r="Z242" s="158"/>
      <c r="AA242" s="158"/>
      <c r="AB242" s="158"/>
      <c r="AC242" s="158"/>
      <c r="AD242" s="158"/>
    </row>
    <row r="243" spans="2:30" ht="20.149999999999999" customHeight="1">
      <c r="B243" s="158"/>
      <c r="C243" s="158"/>
      <c r="D243" s="158"/>
      <c r="E243" s="158"/>
      <c r="F243" s="158"/>
      <c r="G243" s="158"/>
      <c r="H243" s="158"/>
      <c r="I243" s="158"/>
      <c r="J243" s="158"/>
      <c r="K243" s="158"/>
      <c r="L243" s="158"/>
      <c r="M243" s="158"/>
      <c r="N243" s="158"/>
      <c r="O243" s="158"/>
      <c r="P243" s="158"/>
      <c r="Q243" s="158"/>
      <c r="R243" s="158"/>
      <c r="S243" s="158"/>
      <c r="T243" s="158"/>
      <c r="U243" s="158"/>
      <c r="V243" s="158"/>
      <c r="W243" s="158"/>
      <c r="X243" s="158"/>
      <c r="Y243" s="158"/>
      <c r="Z243" s="158"/>
      <c r="AA243" s="158"/>
      <c r="AB243" s="158"/>
      <c r="AC243" s="158"/>
      <c r="AD243" s="158"/>
    </row>
    <row r="244" spans="2:30" ht="20.149999999999999" customHeight="1">
      <c r="B244" s="158"/>
      <c r="C244" s="158"/>
      <c r="D244" s="158"/>
      <c r="E244" s="158"/>
      <c r="F244" s="158"/>
      <c r="G244" s="158"/>
      <c r="H244" s="158"/>
      <c r="I244" s="158"/>
      <c r="J244" s="158"/>
      <c r="K244" s="158"/>
      <c r="L244" s="158"/>
      <c r="M244" s="158"/>
      <c r="N244" s="158"/>
      <c r="O244" s="158"/>
      <c r="P244" s="158"/>
      <c r="Q244" s="158"/>
      <c r="R244" s="158"/>
      <c r="S244" s="158"/>
      <c r="T244" s="158"/>
      <c r="U244" s="158"/>
      <c r="V244" s="158"/>
      <c r="W244" s="158"/>
      <c r="X244" s="158"/>
      <c r="Y244" s="158"/>
      <c r="Z244" s="158"/>
      <c r="AA244" s="158"/>
      <c r="AB244" s="158"/>
      <c r="AC244" s="158"/>
      <c r="AD244" s="158"/>
    </row>
    <row r="245" spans="2:30" ht="20.149999999999999" customHeight="1">
      <c r="B245" s="158"/>
      <c r="C245" s="158"/>
      <c r="D245" s="158"/>
      <c r="E245" s="158"/>
      <c r="F245" s="158"/>
      <c r="G245" s="158"/>
      <c r="H245" s="158"/>
      <c r="I245" s="158"/>
      <c r="J245" s="158"/>
      <c r="K245" s="158"/>
      <c r="L245" s="158"/>
      <c r="M245" s="158"/>
      <c r="N245" s="158"/>
      <c r="O245" s="158"/>
      <c r="P245" s="158"/>
      <c r="Q245" s="158"/>
      <c r="R245" s="158"/>
      <c r="S245" s="158"/>
      <c r="T245" s="158"/>
      <c r="U245" s="158"/>
      <c r="V245" s="158"/>
      <c r="W245" s="158"/>
      <c r="X245" s="158"/>
      <c r="Y245" s="158"/>
      <c r="Z245" s="158"/>
      <c r="AA245" s="158"/>
      <c r="AB245" s="158"/>
      <c r="AC245" s="158"/>
      <c r="AD245" s="158"/>
    </row>
    <row r="246" spans="2:30" ht="20.149999999999999" customHeight="1">
      <c r="B246" s="158"/>
      <c r="C246" s="158"/>
      <c r="D246" s="158"/>
      <c r="E246" s="158"/>
      <c r="F246" s="158"/>
      <c r="G246" s="158"/>
      <c r="H246" s="158"/>
      <c r="I246" s="158"/>
      <c r="J246" s="158"/>
      <c r="K246" s="158"/>
      <c r="L246" s="158"/>
      <c r="M246" s="158"/>
      <c r="N246" s="158"/>
      <c r="O246" s="158"/>
      <c r="P246" s="158"/>
      <c r="Q246" s="158"/>
      <c r="R246" s="158"/>
      <c r="S246" s="158"/>
      <c r="T246" s="158"/>
      <c r="U246" s="158"/>
      <c r="V246" s="158"/>
      <c r="W246" s="158"/>
      <c r="X246" s="158"/>
      <c r="Y246" s="158"/>
      <c r="Z246" s="158"/>
      <c r="AA246" s="158"/>
      <c r="AB246" s="158"/>
      <c r="AC246" s="158"/>
      <c r="AD246" s="158"/>
    </row>
    <row r="247" spans="2:30" ht="20.149999999999999" customHeight="1">
      <c r="B247" s="158"/>
      <c r="C247" s="158"/>
      <c r="D247" s="158"/>
      <c r="E247" s="158"/>
      <c r="F247" s="158"/>
      <c r="G247" s="158"/>
      <c r="H247" s="158"/>
      <c r="I247" s="158"/>
      <c r="J247" s="158"/>
      <c r="K247" s="158"/>
      <c r="L247" s="158"/>
      <c r="M247" s="158"/>
      <c r="N247" s="158"/>
      <c r="O247" s="158"/>
      <c r="P247" s="158"/>
      <c r="Q247" s="158"/>
      <c r="R247" s="158"/>
      <c r="S247" s="158"/>
      <c r="T247" s="158"/>
      <c r="U247" s="158"/>
      <c r="V247" s="158"/>
      <c r="W247" s="158"/>
      <c r="X247" s="158"/>
      <c r="Y247" s="158"/>
      <c r="Z247" s="158"/>
      <c r="AA247" s="158"/>
      <c r="AB247" s="158"/>
      <c r="AC247" s="158"/>
      <c r="AD247" s="158"/>
    </row>
    <row r="248" spans="2:30" ht="20.149999999999999" customHeight="1">
      <c r="B248" s="158"/>
      <c r="C248" s="158"/>
      <c r="D248" s="158"/>
      <c r="E248" s="158"/>
      <c r="F248" s="158"/>
      <c r="G248" s="158"/>
      <c r="H248" s="158"/>
      <c r="I248" s="158"/>
      <c r="J248" s="158"/>
      <c r="K248" s="158"/>
      <c r="L248" s="158"/>
      <c r="M248" s="158"/>
      <c r="N248" s="158"/>
      <c r="O248" s="158"/>
      <c r="P248" s="158"/>
      <c r="Q248" s="158"/>
      <c r="R248" s="158"/>
      <c r="S248" s="158"/>
      <c r="T248" s="158"/>
      <c r="U248" s="158"/>
      <c r="V248" s="158"/>
      <c r="W248" s="158"/>
      <c r="X248" s="158"/>
      <c r="Y248" s="158"/>
      <c r="Z248" s="158"/>
      <c r="AA248" s="158"/>
      <c r="AB248" s="158"/>
      <c r="AC248" s="158"/>
      <c r="AD248" s="158"/>
    </row>
    <row r="249" spans="2:30" ht="20.149999999999999" customHeight="1">
      <c r="B249" s="158"/>
      <c r="C249" s="158"/>
      <c r="D249" s="158"/>
      <c r="E249" s="158"/>
      <c r="F249" s="158"/>
      <c r="G249" s="158"/>
      <c r="H249" s="158"/>
      <c r="I249" s="158"/>
      <c r="J249" s="158"/>
      <c r="K249" s="158"/>
      <c r="L249" s="158"/>
      <c r="M249" s="158"/>
      <c r="N249" s="158"/>
      <c r="O249" s="158"/>
      <c r="P249" s="158"/>
      <c r="Q249" s="158"/>
      <c r="R249" s="158"/>
      <c r="S249" s="158"/>
      <c r="T249" s="158"/>
      <c r="U249" s="158"/>
      <c r="V249" s="158"/>
      <c r="W249" s="158"/>
      <c r="X249" s="158"/>
      <c r="Y249" s="158"/>
      <c r="Z249" s="158"/>
      <c r="AA249" s="158"/>
      <c r="AB249" s="158"/>
      <c r="AC249" s="158"/>
      <c r="AD249" s="158"/>
    </row>
    <row r="250" spans="2:30" ht="20.149999999999999" customHeight="1">
      <c r="B250" s="158"/>
      <c r="C250" s="158"/>
      <c r="D250" s="158"/>
      <c r="E250" s="158"/>
      <c r="F250" s="158"/>
      <c r="G250" s="158"/>
      <c r="H250" s="158"/>
      <c r="I250" s="158"/>
      <c r="J250" s="158"/>
      <c r="K250" s="158"/>
      <c r="L250" s="158"/>
      <c r="M250" s="158"/>
      <c r="N250" s="158"/>
      <c r="O250" s="158"/>
      <c r="P250" s="158"/>
      <c r="Q250" s="158"/>
      <c r="R250" s="158"/>
      <c r="S250" s="158"/>
      <c r="T250" s="158"/>
      <c r="U250" s="158"/>
      <c r="V250" s="158"/>
      <c r="W250" s="158"/>
      <c r="X250" s="158"/>
      <c r="Y250" s="158"/>
      <c r="Z250" s="158"/>
      <c r="AA250" s="158"/>
      <c r="AB250" s="158"/>
      <c r="AC250" s="158"/>
      <c r="AD250" s="158"/>
    </row>
    <row r="251" spans="2:30" ht="20.149999999999999" customHeight="1">
      <c r="B251" s="158"/>
      <c r="C251" s="158"/>
      <c r="D251" s="158"/>
      <c r="E251" s="158"/>
      <c r="F251" s="158"/>
      <c r="G251" s="158"/>
      <c r="H251" s="158"/>
      <c r="I251" s="158"/>
      <c r="J251" s="158"/>
      <c r="K251" s="158"/>
      <c r="L251" s="158"/>
      <c r="M251" s="158"/>
      <c r="N251" s="158"/>
      <c r="O251" s="158"/>
      <c r="P251" s="158"/>
      <c r="Q251" s="158"/>
      <c r="R251" s="158"/>
      <c r="S251" s="158"/>
      <c r="T251" s="158"/>
      <c r="U251" s="158"/>
      <c r="V251" s="158"/>
      <c r="W251" s="158"/>
      <c r="X251" s="158"/>
      <c r="Y251" s="158"/>
      <c r="Z251" s="158"/>
      <c r="AA251" s="158"/>
      <c r="AB251" s="158"/>
      <c r="AC251" s="158"/>
      <c r="AD251" s="158"/>
    </row>
    <row r="252" spans="2:30" ht="20.149999999999999" customHeight="1">
      <c r="B252" s="158"/>
      <c r="C252" s="158"/>
      <c r="D252" s="158"/>
      <c r="E252" s="158"/>
      <c r="F252" s="158"/>
      <c r="G252" s="158"/>
      <c r="H252" s="158"/>
      <c r="I252" s="158"/>
      <c r="J252" s="158"/>
      <c r="K252" s="158"/>
      <c r="L252" s="158"/>
      <c r="M252" s="158"/>
      <c r="N252" s="158"/>
      <c r="O252" s="158"/>
      <c r="P252" s="158"/>
      <c r="Q252" s="158"/>
      <c r="R252" s="158"/>
      <c r="S252" s="158"/>
      <c r="T252" s="158"/>
      <c r="U252" s="158"/>
      <c r="V252" s="158"/>
      <c r="W252" s="158"/>
      <c r="X252" s="158"/>
      <c r="Y252" s="158"/>
      <c r="Z252" s="158"/>
      <c r="AA252" s="158"/>
      <c r="AB252" s="158"/>
      <c r="AC252" s="158"/>
      <c r="AD252" s="158"/>
    </row>
    <row r="253" spans="2:30" ht="20.149999999999999" customHeight="1">
      <c r="B253" s="158"/>
      <c r="C253" s="158"/>
      <c r="D253" s="158"/>
      <c r="E253" s="158"/>
      <c r="F253" s="158"/>
      <c r="G253" s="158"/>
      <c r="H253" s="158"/>
      <c r="I253" s="158"/>
      <c r="J253" s="158"/>
      <c r="K253" s="158"/>
      <c r="L253" s="158"/>
      <c r="M253" s="158"/>
      <c r="N253" s="158"/>
      <c r="O253" s="158"/>
      <c r="P253" s="158"/>
      <c r="Q253" s="158"/>
      <c r="R253" s="158"/>
      <c r="S253" s="158"/>
      <c r="T253" s="158"/>
      <c r="U253" s="158"/>
      <c r="V253" s="158"/>
      <c r="W253" s="158"/>
      <c r="X253" s="158"/>
      <c r="Y253" s="158"/>
      <c r="Z253" s="158"/>
      <c r="AA253" s="158"/>
      <c r="AB253" s="158"/>
      <c r="AC253" s="158"/>
      <c r="AD253" s="158"/>
    </row>
    <row r="254" spans="2:30" ht="20.149999999999999" customHeight="1">
      <c r="B254" s="158"/>
      <c r="C254" s="158"/>
      <c r="D254" s="158"/>
      <c r="E254" s="158"/>
      <c r="F254" s="158"/>
      <c r="G254" s="158"/>
      <c r="H254" s="158"/>
      <c r="I254" s="158"/>
      <c r="J254" s="158"/>
      <c r="K254" s="158"/>
      <c r="L254" s="158"/>
      <c r="M254" s="158"/>
      <c r="N254" s="158"/>
      <c r="O254" s="158"/>
      <c r="P254" s="158"/>
      <c r="Q254" s="158"/>
      <c r="R254" s="158"/>
      <c r="S254" s="158"/>
      <c r="T254" s="158"/>
      <c r="U254" s="158"/>
      <c r="V254" s="158"/>
      <c r="W254" s="158"/>
      <c r="X254" s="158"/>
      <c r="Y254" s="158"/>
      <c r="Z254" s="158"/>
      <c r="AA254" s="158"/>
      <c r="AB254" s="158"/>
      <c r="AC254" s="158"/>
      <c r="AD254" s="158"/>
    </row>
    <row r="255" spans="2:30" ht="20.149999999999999" customHeight="1">
      <c r="B255" s="158"/>
      <c r="C255" s="158"/>
      <c r="D255" s="158"/>
      <c r="E255" s="158"/>
      <c r="F255" s="158"/>
      <c r="G255" s="158"/>
      <c r="H255" s="158"/>
      <c r="I255" s="158"/>
      <c r="J255" s="158"/>
      <c r="K255" s="158"/>
      <c r="L255" s="158"/>
      <c r="M255" s="158"/>
      <c r="N255" s="158"/>
      <c r="O255" s="158"/>
      <c r="P255" s="158"/>
      <c r="Q255" s="158"/>
      <c r="R255" s="158"/>
      <c r="S255" s="158"/>
      <c r="T255" s="158"/>
      <c r="U255" s="158"/>
      <c r="V255" s="158"/>
      <c r="W255" s="158"/>
      <c r="X255" s="158"/>
      <c r="Y255" s="158"/>
      <c r="Z255" s="158"/>
      <c r="AA255" s="158"/>
      <c r="AB255" s="158"/>
      <c r="AC255" s="158"/>
      <c r="AD255" s="158"/>
    </row>
    <row r="256" spans="2:30" ht="20.149999999999999" customHeight="1">
      <c r="B256" s="158"/>
      <c r="C256" s="158"/>
      <c r="D256" s="158"/>
      <c r="E256" s="158"/>
      <c r="F256" s="158"/>
      <c r="G256" s="158"/>
      <c r="H256" s="158"/>
      <c r="I256" s="158"/>
      <c r="J256" s="158"/>
      <c r="K256" s="158"/>
      <c r="L256" s="158"/>
      <c r="M256" s="158"/>
      <c r="N256" s="158"/>
      <c r="O256" s="158"/>
      <c r="P256" s="158"/>
      <c r="Q256" s="158"/>
      <c r="R256" s="158"/>
      <c r="S256" s="158"/>
      <c r="T256" s="158"/>
      <c r="U256" s="158"/>
      <c r="V256" s="158"/>
      <c r="W256" s="158"/>
      <c r="X256" s="158"/>
      <c r="Y256" s="158"/>
      <c r="Z256" s="158"/>
      <c r="AA256" s="158"/>
      <c r="AB256" s="158"/>
      <c r="AC256" s="158"/>
      <c r="AD256" s="158"/>
    </row>
    <row r="257" spans="2:30" ht="20.149999999999999" customHeight="1">
      <c r="B257" s="158"/>
      <c r="C257" s="158"/>
      <c r="D257" s="158"/>
      <c r="E257" s="158"/>
      <c r="F257" s="158"/>
      <c r="G257" s="158"/>
      <c r="H257" s="158"/>
      <c r="I257" s="158"/>
      <c r="J257" s="158"/>
      <c r="K257" s="158"/>
      <c r="L257" s="158"/>
      <c r="M257" s="158"/>
      <c r="N257" s="158"/>
      <c r="O257" s="158"/>
      <c r="P257" s="158"/>
      <c r="Q257" s="158"/>
      <c r="R257" s="158"/>
      <c r="S257" s="158"/>
      <c r="T257" s="158"/>
      <c r="U257" s="158"/>
      <c r="V257" s="158"/>
      <c r="W257" s="158"/>
      <c r="X257" s="158"/>
      <c r="Y257" s="158"/>
      <c r="Z257" s="158"/>
      <c r="AA257" s="158"/>
      <c r="AB257" s="158"/>
      <c r="AC257" s="158"/>
      <c r="AD257" s="158"/>
    </row>
    <row r="258" spans="2:30" ht="20.149999999999999" customHeight="1">
      <c r="B258" s="158"/>
      <c r="C258" s="158"/>
      <c r="D258" s="158"/>
      <c r="E258" s="158"/>
      <c r="F258" s="158"/>
      <c r="G258" s="158"/>
      <c r="H258" s="158"/>
      <c r="I258" s="158"/>
      <c r="J258" s="158"/>
      <c r="K258" s="158"/>
      <c r="L258" s="158"/>
      <c r="M258" s="158"/>
      <c r="N258" s="158"/>
      <c r="O258" s="158"/>
      <c r="P258" s="158"/>
      <c r="Q258" s="158"/>
      <c r="R258" s="158"/>
      <c r="S258" s="158"/>
      <c r="T258" s="158"/>
      <c r="U258" s="158"/>
      <c r="V258" s="158"/>
      <c r="W258" s="158"/>
      <c r="X258" s="158"/>
      <c r="Y258" s="158"/>
      <c r="Z258" s="158"/>
      <c r="AA258" s="158"/>
      <c r="AB258" s="158"/>
      <c r="AC258" s="158"/>
      <c r="AD258" s="158"/>
    </row>
    <row r="259" spans="2:30" ht="20.149999999999999" customHeight="1">
      <c r="B259" s="158"/>
      <c r="C259" s="158"/>
      <c r="D259" s="158"/>
      <c r="E259" s="158"/>
      <c r="F259" s="158"/>
      <c r="G259" s="158"/>
      <c r="H259" s="158"/>
      <c r="I259" s="158"/>
      <c r="J259" s="158"/>
      <c r="K259" s="158"/>
      <c r="L259" s="158"/>
      <c r="M259" s="158"/>
      <c r="N259" s="158"/>
      <c r="O259" s="158"/>
      <c r="P259" s="158"/>
      <c r="Q259" s="158"/>
      <c r="R259" s="158"/>
      <c r="S259" s="158"/>
      <c r="T259" s="158"/>
      <c r="U259" s="158"/>
      <c r="V259" s="158"/>
      <c r="W259" s="158"/>
      <c r="X259" s="158"/>
      <c r="Y259" s="158"/>
      <c r="Z259" s="158"/>
      <c r="AA259" s="158"/>
      <c r="AB259" s="158"/>
      <c r="AC259" s="158"/>
      <c r="AD259" s="158"/>
    </row>
    <row r="260" spans="2:30" ht="20.149999999999999" customHeight="1">
      <c r="B260" s="158"/>
      <c r="C260" s="158"/>
      <c r="D260" s="158"/>
      <c r="E260" s="158"/>
      <c r="F260" s="158"/>
      <c r="G260" s="158"/>
      <c r="H260" s="158"/>
      <c r="I260" s="158"/>
      <c r="J260" s="158"/>
      <c r="K260" s="158"/>
      <c r="L260" s="158"/>
      <c r="M260" s="158"/>
      <c r="N260" s="158"/>
      <c r="O260" s="158"/>
      <c r="P260" s="158"/>
      <c r="Q260" s="158"/>
      <c r="R260" s="158"/>
      <c r="S260" s="158"/>
      <c r="T260" s="158"/>
      <c r="U260" s="158"/>
      <c r="V260" s="158"/>
      <c r="W260" s="158"/>
      <c r="X260" s="158"/>
      <c r="Y260" s="158"/>
      <c r="Z260" s="158"/>
      <c r="AA260" s="158"/>
      <c r="AB260" s="158"/>
      <c r="AC260" s="158"/>
      <c r="AD260" s="158"/>
    </row>
    <row r="261" spans="2:30" ht="20.149999999999999" customHeight="1">
      <c r="B261" s="158"/>
      <c r="C261" s="158"/>
      <c r="D261" s="158"/>
      <c r="E261" s="158"/>
      <c r="F261" s="158"/>
      <c r="G261" s="158"/>
      <c r="H261" s="158"/>
      <c r="I261" s="158"/>
      <c r="J261" s="158"/>
      <c r="K261" s="158"/>
      <c r="L261" s="158"/>
      <c r="M261" s="158"/>
      <c r="N261" s="158"/>
      <c r="O261" s="158"/>
      <c r="P261" s="158"/>
      <c r="Q261" s="158"/>
      <c r="R261" s="158"/>
      <c r="S261" s="158"/>
      <c r="T261" s="158"/>
      <c r="U261" s="158"/>
      <c r="V261" s="158"/>
      <c r="W261" s="158"/>
      <c r="X261" s="158"/>
      <c r="Y261" s="158"/>
      <c r="Z261" s="158"/>
      <c r="AA261" s="158"/>
      <c r="AB261" s="158"/>
      <c r="AC261" s="158"/>
      <c r="AD261" s="158"/>
    </row>
    <row r="262" spans="2:30" ht="20.149999999999999" customHeight="1">
      <c r="B262" s="158"/>
      <c r="C262" s="158"/>
      <c r="D262" s="158"/>
      <c r="E262" s="158"/>
      <c r="F262" s="158"/>
      <c r="G262" s="158"/>
      <c r="H262" s="158"/>
      <c r="I262" s="158"/>
      <c r="J262" s="158"/>
      <c r="K262" s="158"/>
      <c r="L262" s="158"/>
      <c r="M262" s="158"/>
      <c r="N262" s="158"/>
      <c r="O262" s="158"/>
      <c r="P262" s="158"/>
      <c r="Q262" s="158"/>
      <c r="R262" s="158"/>
      <c r="S262" s="158"/>
      <c r="T262" s="158"/>
      <c r="U262" s="158"/>
      <c r="V262" s="158"/>
      <c r="W262" s="158"/>
      <c r="X262" s="158"/>
      <c r="Y262" s="158"/>
      <c r="Z262" s="158"/>
      <c r="AA262" s="158"/>
      <c r="AB262" s="158"/>
      <c r="AC262" s="158"/>
      <c r="AD262" s="158"/>
    </row>
    <row r="263" spans="2:30" ht="20.149999999999999" customHeight="1">
      <c r="B263" s="158"/>
      <c r="C263" s="158"/>
      <c r="D263" s="158"/>
      <c r="E263" s="158"/>
      <c r="F263" s="158"/>
      <c r="G263" s="158"/>
      <c r="H263" s="158"/>
      <c r="I263" s="158"/>
      <c r="J263" s="158"/>
      <c r="K263" s="158"/>
      <c r="L263" s="158"/>
      <c r="M263" s="158"/>
      <c r="N263" s="158"/>
      <c r="O263" s="158"/>
      <c r="P263" s="158"/>
      <c r="Q263" s="158"/>
      <c r="R263" s="158"/>
      <c r="S263" s="158"/>
      <c r="T263" s="158"/>
      <c r="U263" s="158"/>
      <c r="V263" s="158"/>
      <c r="W263" s="158"/>
      <c r="X263" s="158"/>
      <c r="Y263" s="158"/>
      <c r="Z263" s="158"/>
      <c r="AA263" s="158"/>
      <c r="AB263" s="158"/>
      <c r="AC263" s="158"/>
      <c r="AD263" s="158"/>
    </row>
    <row r="264" spans="2:30" ht="20.149999999999999" customHeight="1">
      <c r="B264" s="158"/>
      <c r="C264" s="158"/>
      <c r="D264" s="158"/>
      <c r="E264" s="158"/>
      <c r="F264" s="158"/>
      <c r="G264" s="158"/>
      <c r="H264" s="158"/>
      <c r="I264" s="158"/>
      <c r="J264" s="158"/>
      <c r="K264" s="158"/>
      <c r="L264" s="158"/>
      <c r="M264" s="158"/>
      <c r="N264" s="158"/>
      <c r="O264" s="158"/>
      <c r="P264" s="158"/>
      <c r="Q264" s="158"/>
      <c r="R264" s="158"/>
      <c r="S264" s="158"/>
      <c r="T264" s="158"/>
      <c r="U264" s="158"/>
      <c r="V264" s="158"/>
      <c r="W264" s="158"/>
      <c r="X264" s="158"/>
      <c r="Y264" s="158"/>
      <c r="Z264" s="158"/>
      <c r="AA264" s="158"/>
      <c r="AB264" s="158"/>
      <c r="AC264" s="158"/>
      <c r="AD264" s="158"/>
    </row>
    <row r="265" spans="2:30" ht="20.149999999999999" customHeight="1">
      <c r="B265" s="158"/>
      <c r="C265" s="158"/>
      <c r="D265" s="158"/>
      <c r="E265" s="158"/>
      <c r="F265" s="158"/>
      <c r="G265" s="158"/>
      <c r="H265" s="158"/>
      <c r="I265" s="158"/>
      <c r="J265" s="158"/>
      <c r="K265" s="158"/>
      <c r="L265" s="158"/>
      <c r="M265" s="158"/>
      <c r="N265" s="158"/>
      <c r="O265" s="158"/>
      <c r="P265" s="158"/>
      <c r="Q265" s="158"/>
      <c r="R265" s="158"/>
      <c r="S265" s="158"/>
      <c r="T265" s="158"/>
      <c r="U265" s="158"/>
      <c r="V265" s="158"/>
      <c r="W265" s="158"/>
      <c r="X265" s="158"/>
      <c r="Y265" s="158"/>
      <c r="Z265" s="158"/>
      <c r="AA265" s="158"/>
      <c r="AB265" s="158"/>
      <c r="AC265" s="158"/>
      <c r="AD265" s="158"/>
    </row>
    <row r="266" spans="2:30" ht="20.149999999999999" customHeight="1">
      <c r="B266" s="158"/>
      <c r="C266" s="158"/>
      <c r="D266" s="158"/>
      <c r="E266" s="158"/>
      <c r="F266" s="158"/>
      <c r="G266" s="158"/>
      <c r="H266" s="158"/>
      <c r="I266" s="158"/>
      <c r="J266" s="158"/>
      <c r="K266" s="158"/>
      <c r="L266" s="158"/>
      <c r="M266" s="158"/>
      <c r="N266" s="158"/>
      <c r="O266" s="158"/>
      <c r="P266" s="158"/>
      <c r="Q266" s="158"/>
      <c r="R266" s="158"/>
      <c r="S266" s="158"/>
      <c r="T266" s="158"/>
      <c r="U266" s="158"/>
      <c r="V266" s="158"/>
      <c r="W266" s="158"/>
      <c r="X266" s="158"/>
      <c r="Y266" s="158"/>
      <c r="Z266" s="158"/>
      <c r="AA266" s="158"/>
      <c r="AB266" s="158"/>
      <c r="AC266" s="158"/>
      <c r="AD266" s="158"/>
    </row>
    <row r="267" spans="2:30" ht="20.149999999999999" customHeight="1">
      <c r="B267" s="158"/>
      <c r="C267" s="158"/>
      <c r="D267" s="158"/>
      <c r="E267" s="158"/>
      <c r="F267" s="158"/>
      <c r="G267" s="158"/>
      <c r="H267" s="158"/>
      <c r="I267" s="158"/>
      <c r="J267" s="158"/>
      <c r="K267" s="158"/>
      <c r="L267" s="158"/>
      <c r="M267" s="158"/>
      <c r="N267" s="158"/>
      <c r="O267" s="158"/>
      <c r="P267" s="158"/>
      <c r="Q267" s="158"/>
      <c r="R267" s="158"/>
      <c r="S267" s="158"/>
      <c r="T267" s="158"/>
      <c r="U267" s="158"/>
      <c r="V267" s="158"/>
      <c r="W267" s="158"/>
      <c r="X267" s="158"/>
      <c r="Y267" s="158"/>
      <c r="Z267" s="158"/>
      <c r="AA267" s="158"/>
      <c r="AB267" s="158"/>
      <c r="AC267" s="158"/>
      <c r="AD267" s="158"/>
    </row>
    <row r="268" spans="2:30" ht="20.149999999999999" customHeight="1">
      <c r="B268" s="158"/>
      <c r="C268" s="158"/>
      <c r="D268" s="158"/>
      <c r="E268" s="158"/>
      <c r="F268" s="158"/>
      <c r="G268" s="158"/>
      <c r="H268" s="158"/>
      <c r="I268" s="158"/>
      <c r="J268" s="158"/>
      <c r="K268" s="158"/>
      <c r="L268" s="158"/>
      <c r="M268" s="158"/>
      <c r="N268" s="158"/>
      <c r="O268" s="158"/>
      <c r="P268" s="158"/>
      <c r="Q268" s="158"/>
      <c r="R268" s="158"/>
      <c r="S268" s="158"/>
      <c r="T268" s="158"/>
      <c r="U268" s="158"/>
      <c r="V268" s="158"/>
      <c r="W268" s="158"/>
      <c r="X268" s="158"/>
      <c r="Y268" s="158"/>
      <c r="Z268" s="158"/>
      <c r="AA268" s="158"/>
      <c r="AB268" s="158"/>
      <c r="AC268" s="158"/>
      <c r="AD268" s="158"/>
    </row>
    <row r="269" spans="2:30" ht="20.149999999999999" customHeight="1">
      <c r="B269" s="158"/>
      <c r="C269" s="158"/>
      <c r="D269" s="158"/>
      <c r="E269" s="158"/>
      <c r="F269" s="158"/>
      <c r="G269" s="158"/>
      <c r="H269" s="158"/>
      <c r="I269" s="158"/>
      <c r="J269" s="158"/>
      <c r="K269" s="158"/>
      <c r="L269" s="158"/>
      <c r="M269" s="158"/>
      <c r="N269" s="158"/>
      <c r="O269" s="158"/>
      <c r="P269" s="158"/>
      <c r="Q269" s="158"/>
      <c r="R269" s="158"/>
      <c r="S269" s="158"/>
      <c r="T269" s="158"/>
      <c r="U269" s="158"/>
      <c r="V269" s="158"/>
      <c r="W269" s="158"/>
      <c r="X269" s="158"/>
      <c r="Y269" s="158"/>
      <c r="Z269" s="158"/>
      <c r="AA269" s="158"/>
      <c r="AB269" s="158"/>
      <c r="AC269" s="158"/>
      <c r="AD269" s="158"/>
    </row>
    <row r="270" spans="2:30" ht="20.149999999999999" customHeight="1">
      <c r="B270" s="158"/>
      <c r="C270" s="158"/>
      <c r="D270" s="158"/>
      <c r="E270" s="158"/>
      <c r="F270" s="158"/>
      <c r="G270" s="158"/>
      <c r="H270" s="158"/>
      <c r="I270" s="158"/>
      <c r="J270" s="158"/>
      <c r="K270" s="158"/>
      <c r="L270" s="158"/>
      <c r="M270" s="158"/>
      <c r="N270" s="158"/>
      <c r="O270" s="158"/>
      <c r="P270" s="158"/>
      <c r="Q270" s="158"/>
      <c r="R270" s="158"/>
      <c r="S270" s="158"/>
      <c r="T270" s="158"/>
      <c r="U270" s="158"/>
      <c r="V270" s="158"/>
      <c r="W270" s="158"/>
      <c r="X270" s="158"/>
      <c r="Y270" s="158"/>
      <c r="Z270" s="158"/>
      <c r="AA270" s="158"/>
      <c r="AB270" s="158"/>
      <c r="AC270" s="158"/>
      <c r="AD270" s="158"/>
    </row>
    <row r="271" spans="2:30" ht="20.149999999999999" customHeight="1">
      <c r="B271" s="158"/>
      <c r="C271" s="158"/>
      <c r="D271" s="158"/>
      <c r="E271" s="158"/>
      <c r="F271" s="158"/>
      <c r="G271" s="158"/>
      <c r="H271" s="158"/>
      <c r="I271" s="158"/>
      <c r="J271" s="158"/>
      <c r="K271" s="158"/>
      <c r="L271" s="158"/>
      <c r="M271" s="158"/>
      <c r="N271" s="158"/>
      <c r="O271" s="158"/>
      <c r="P271" s="158"/>
      <c r="Q271" s="158"/>
      <c r="R271" s="158"/>
      <c r="S271" s="158"/>
      <c r="T271" s="158"/>
      <c r="U271" s="158"/>
      <c r="V271" s="158"/>
      <c r="W271" s="158"/>
      <c r="X271" s="158"/>
      <c r="Y271" s="158"/>
      <c r="Z271" s="158"/>
      <c r="AA271" s="158"/>
      <c r="AB271" s="158"/>
      <c r="AC271" s="158"/>
      <c r="AD271" s="158"/>
    </row>
    <row r="272" spans="2:30" ht="20.149999999999999" customHeight="1">
      <c r="B272" s="158"/>
      <c r="C272" s="158"/>
      <c r="D272" s="158"/>
      <c r="E272" s="158"/>
      <c r="F272" s="158"/>
      <c r="G272" s="158"/>
      <c r="H272" s="158"/>
      <c r="I272" s="158"/>
      <c r="J272" s="158"/>
      <c r="K272" s="158"/>
      <c r="L272" s="158"/>
      <c r="M272" s="158"/>
      <c r="N272" s="158"/>
      <c r="O272" s="158"/>
      <c r="P272" s="158"/>
      <c r="Q272" s="158"/>
      <c r="R272" s="158"/>
      <c r="S272" s="158"/>
      <c r="T272" s="158"/>
      <c r="U272" s="158"/>
      <c r="V272" s="158"/>
      <c r="W272" s="158"/>
      <c r="X272" s="158"/>
      <c r="Y272" s="158"/>
      <c r="Z272" s="158"/>
      <c r="AA272" s="158"/>
      <c r="AB272" s="158"/>
      <c r="AC272" s="158"/>
      <c r="AD272" s="158"/>
    </row>
    <row r="273" spans="2:30" ht="20.149999999999999" customHeight="1">
      <c r="B273" s="158"/>
      <c r="C273" s="158"/>
      <c r="D273" s="158"/>
      <c r="E273" s="158"/>
      <c r="F273" s="158"/>
      <c r="G273" s="158"/>
      <c r="H273" s="158"/>
      <c r="I273" s="158"/>
      <c r="J273" s="158"/>
      <c r="K273" s="158"/>
      <c r="L273" s="158"/>
      <c r="M273" s="158"/>
      <c r="N273" s="158"/>
      <c r="O273" s="158"/>
      <c r="P273" s="158"/>
      <c r="Q273" s="158"/>
      <c r="R273" s="158"/>
      <c r="S273" s="158"/>
      <c r="T273" s="158"/>
      <c r="U273" s="158"/>
      <c r="V273" s="158"/>
      <c r="W273" s="158"/>
      <c r="X273" s="158"/>
      <c r="Y273" s="158"/>
      <c r="Z273" s="158"/>
      <c r="AA273" s="158"/>
      <c r="AB273" s="158"/>
      <c r="AC273" s="158"/>
      <c r="AD273" s="158"/>
    </row>
    <row r="274" spans="2:30" ht="20.149999999999999" customHeight="1">
      <c r="B274" s="158"/>
      <c r="C274" s="158"/>
      <c r="D274" s="158"/>
      <c r="E274" s="158"/>
      <c r="F274" s="158"/>
      <c r="G274" s="158"/>
      <c r="H274" s="158"/>
      <c r="I274" s="158"/>
      <c r="J274" s="158"/>
      <c r="K274" s="158"/>
      <c r="L274" s="158"/>
      <c r="M274" s="158"/>
      <c r="N274" s="158"/>
      <c r="O274" s="158"/>
      <c r="P274" s="158"/>
      <c r="Q274" s="158"/>
      <c r="R274" s="158"/>
      <c r="S274" s="158"/>
      <c r="T274" s="158"/>
      <c r="U274" s="158"/>
      <c r="V274" s="158"/>
      <c r="W274" s="158"/>
      <c r="X274" s="158"/>
      <c r="Y274" s="158"/>
      <c r="Z274" s="158"/>
      <c r="AA274" s="158"/>
      <c r="AB274" s="158"/>
      <c r="AC274" s="158"/>
      <c r="AD274" s="158"/>
    </row>
    <row r="275" spans="2:30" ht="20.149999999999999" customHeight="1">
      <c r="B275" s="158"/>
      <c r="C275" s="158"/>
      <c r="D275" s="158"/>
      <c r="E275" s="158"/>
      <c r="F275" s="158"/>
      <c r="G275" s="158"/>
      <c r="H275" s="158"/>
      <c r="I275" s="158"/>
      <c r="J275" s="158"/>
      <c r="K275" s="158"/>
      <c r="L275" s="158"/>
      <c r="M275" s="158"/>
      <c r="N275" s="158"/>
      <c r="O275" s="158"/>
      <c r="P275" s="158"/>
      <c r="Q275" s="158"/>
      <c r="R275" s="158"/>
      <c r="S275" s="158"/>
      <c r="T275" s="158"/>
      <c r="U275" s="158"/>
      <c r="V275" s="158"/>
      <c r="W275" s="158"/>
      <c r="X275" s="158"/>
      <c r="Y275" s="158"/>
      <c r="Z275" s="158"/>
      <c r="AA275" s="158"/>
      <c r="AB275" s="158"/>
      <c r="AC275" s="158"/>
      <c r="AD275" s="158"/>
    </row>
    <row r="276" spans="2:30" ht="20.149999999999999" customHeight="1">
      <c r="B276" s="158"/>
      <c r="C276" s="158"/>
      <c r="D276" s="158"/>
      <c r="E276" s="158"/>
      <c r="F276" s="158"/>
      <c r="G276" s="158"/>
      <c r="H276" s="158"/>
      <c r="I276" s="158"/>
      <c r="J276" s="158"/>
      <c r="K276" s="158"/>
      <c r="L276" s="158"/>
      <c r="M276" s="158"/>
      <c r="N276" s="158"/>
      <c r="O276" s="158"/>
      <c r="P276" s="158"/>
      <c r="Q276" s="158"/>
      <c r="R276" s="158"/>
      <c r="S276" s="158"/>
      <c r="T276" s="158"/>
      <c r="U276" s="158"/>
      <c r="V276" s="158"/>
      <c r="W276" s="158"/>
      <c r="X276" s="158"/>
      <c r="Y276" s="158"/>
      <c r="Z276" s="158"/>
      <c r="AA276" s="158"/>
      <c r="AB276" s="158"/>
      <c r="AC276" s="158"/>
      <c r="AD276" s="158"/>
    </row>
    <row r="277" spans="2:30" ht="20.149999999999999" customHeight="1">
      <c r="B277" s="158"/>
      <c r="C277" s="158"/>
      <c r="D277" s="158"/>
      <c r="E277" s="158"/>
      <c r="F277" s="158"/>
      <c r="G277" s="158"/>
      <c r="H277" s="158"/>
      <c r="I277" s="158"/>
      <c r="J277" s="158"/>
      <c r="K277" s="158"/>
      <c r="L277" s="158"/>
      <c r="M277" s="158"/>
      <c r="N277" s="158"/>
      <c r="O277" s="158"/>
      <c r="P277" s="158"/>
      <c r="Q277" s="158"/>
      <c r="R277" s="158"/>
      <c r="S277" s="158"/>
      <c r="T277" s="158"/>
      <c r="U277" s="158"/>
      <c r="V277" s="158"/>
      <c r="W277" s="158"/>
      <c r="X277" s="158"/>
      <c r="Y277" s="158"/>
      <c r="Z277" s="158"/>
      <c r="AA277" s="158"/>
      <c r="AB277" s="158"/>
      <c r="AC277" s="158"/>
      <c r="AD277" s="158"/>
    </row>
  </sheetData>
  <mergeCells count="6">
    <mergeCell ref="A21:B21"/>
    <mergeCell ref="H3:K3"/>
    <mergeCell ref="L3:M3"/>
    <mergeCell ref="A3:A5"/>
    <mergeCell ref="B3:D3"/>
    <mergeCell ref="E3:F3"/>
  </mergeCells>
  <phoneticPr fontId="12" type="noConversion"/>
  <printOptions horizontalCentered="1"/>
  <pageMargins left="0" right="0" top="0" bottom="0.39370078740157483" header="0" footer="0"/>
  <pageSetup paperSize="9" scale="59" orientation="landscape" r:id="rId1"/>
  <headerFooter alignWithMargins="0">
    <oddFooter xml:space="preserve">&amp;RPàgina &amp;P de &amp;N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9"/>
  <sheetViews>
    <sheetView showGridLines="0" topLeftCell="A16" zoomScale="85" zoomScaleNormal="85" workbookViewId="0">
      <selection activeCell="E40" sqref="E40"/>
    </sheetView>
  </sheetViews>
  <sheetFormatPr baseColWidth="10" defaultColWidth="9" defaultRowHeight="20.149999999999999" customHeight="1"/>
  <cols>
    <col min="1" max="1" width="23.765625" style="57" customWidth="1"/>
    <col min="2" max="2" width="21.23046875" style="2" customWidth="1"/>
    <col min="3" max="3" width="21" style="2" customWidth="1"/>
    <col min="4" max="4" width="20.765625" style="2" customWidth="1"/>
    <col min="5" max="5" width="21" style="2" customWidth="1"/>
    <col min="6" max="6" width="17.3828125" style="2" customWidth="1"/>
    <col min="7" max="7" width="16.84375" style="2" customWidth="1"/>
    <col min="8" max="8" width="17" style="2" customWidth="1"/>
    <col min="9" max="9" width="18.765625" style="2" customWidth="1"/>
    <col min="10" max="10" width="9" style="2"/>
    <col min="11" max="11" width="16.15234375" style="2" customWidth="1"/>
    <col min="12" max="16384" width="9" style="2"/>
  </cols>
  <sheetData>
    <row r="1" spans="1:29" s="57" customFormat="1" ht="21.75" customHeight="1">
      <c r="A1" s="119" t="s">
        <v>294</v>
      </c>
      <c r="B1" s="120"/>
      <c r="C1" s="120"/>
      <c r="D1" s="120"/>
      <c r="E1" s="120"/>
      <c r="F1" s="120"/>
      <c r="G1" s="120"/>
      <c r="H1" s="120"/>
      <c r="I1" s="120"/>
    </row>
    <row r="2" spans="1:29" s="125" customFormat="1" ht="41.25" customHeight="1"/>
    <row r="3" spans="1:29" ht="30.75" customHeight="1">
      <c r="A3" s="276" t="s">
        <v>244</v>
      </c>
      <c r="B3" s="255" t="s">
        <v>292</v>
      </c>
      <c r="C3" s="255"/>
      <c r="D3" s="255"/>
      <c r="E3" s="255"/>
      <c r="F3" s="255" t="s">
        <v>74</v>
      </c>
      <c r="G3" s="255"/>
      <c r="H3" s="255"/>
      <c r="I3" s="103" t="s">
        <v>8</v>
      </c>
    </row>
    <row r="4" spans="1:29" ht="20.149999999999999" customHeight="1">
      <c r="A4" s="277"/>
      <c r="B4" s="48" t="s">
        <v>1</v>
      </c>
      <c r="C4" s="269" t="s">
        <v>2</v>
      </c>
      <c r="D4" s="269"/>
      <c r="E4" s="48" t="s">
        <v>3</v>
      </c>
      <c r="F4" s="48" t="s">
        <v>1</v>
      </c>
      <c r="G4" s="279" t="s">
        <v>2</v>
      </c>
      <c r="H4" s="280"/>
      <c r="I4" s="48"/>
    </row>
    <row r="5" spans="1:29" ht="30" customHeight="1">
      <c r="A5" s="278"/>
      <c r="B5" s="48" t="s">
        <v>60</v>
      </c>
      <c r="C5" s="48" t="s">
        <v>65</v>
      </c>
      <c r="D5" s="48" t="s">
        <v>66</v>
      </c>
      <c r="E5" s="48" t="s">
        <v>60</v>
      </c>
      <c r="F5" s="48" t="s">
        <v>59</v>
      </c>
      <c r="G5" s="47" t="s">
        <v>67</v>
      </c>
      <c r="H5" s="47" t="s">
        <v>68</v>
      </c>
      <c r="I5" s="48" t="s">
        <v>58</v>
      </c>
    </row>
    <row r="6" spans="1:29" s="79" customFormat="1" ht="15.75" customHeight="1"/>
    <row r="7" spans="1:29" s="1" customFormat="1" ht="20.149999999999999" customHeight="1">
      <c r="A7" s="32" t="s">
        <v>61</v>
      </c>
      <c r="B7" s="36"/>
      <c r="C7" s="43"/>
      <c r="D7" s="43"/>
      <c r="E7" s="44"/>
      <c r="F7" s="42"/>
      <c r="G7" s="43"/>
      <c r="H7" s="44"/>
      <c r="I7" s="69"/>
      <c r="AB7" s="2"/>
    </row>
    <row r="8" spans="1:29" ht="20.149999999999999" customHeight="1">
      <c r="A8" s="58" t="s">
        <v>18</v>
      </c>
      <c r="B8" s="157">
        <v>0</v>
      </c>
      <c r="C8" s="157">
        <v>0</v>
      </c>
      <c r="D8" s="157">
        <v>300</v>
      </c>
      <c r="E8" s="157">
        <v>300</v>
      </c>
      <c r="F8" s="157">
        <v>0</v>
      </c>
      <c r="G8" s="157">
        <v>0</v>
      </c>
      <c r="H8" s="157">
        <v>1020</v>
      </c>
      <c r="I8" s="157">
        <v>306</v>
      </c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</row>
    <row r="9" spans="1:29" ht="20.149999999999999" customHeight="1">
      <c r="A9" s="58" t="s">
        <v>19</v>
      </c>
      <c r="B9" s="157">
        <v>0</v>
      </c>
      <c r="C9" s="157">
        <v>0</v>
      </c>
      <c r="D9" s="157">
        <v>0</v>
      </c>
      <c r="E9" s="157">
        <v>0</v>
      </c>
      <c r="F9" s="157">
        <v>0</v>
      </c>
      <c r="G9" s="157">
        <v>0</v>
      </c>
      <c r="H9" s="157">
        <v>0</v>
      </c>
      <c r="I9" s="157">
        <v>0</v>
      </c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</row>
    <row r="10" spans="1:29" ht="20.149999999999999" customHeight="1">
      <c r="A10" s="58" t="s">
        <v>20</v>
      </c>
      <c r="B10" s="157">
        <v>0</v>
      </c>
      <c r="C10" s="157">
        <v>0</v>
      </c>
      <c r="D10" s="157">
        <v>0</v>
      </c>
      <c r="E10" s="157">
        <v>0</v>
      </c>
      <c r="F10" s="157">
        <v>0</v>
      </c>
      <c r="G10" s="157">
        <v>0</v>
      </c>
      <c r="H10" s="157">
        <v>0</v>
      </c>
      <c r="I10" s="157">
        <v>0</v>
      </c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</row>
    <row r="11" spans="1:29" ht="20.149999999999999" customHeight="1">
      <c r="A11" s="58" t="s">
        <v>21</v>
      </c>
      <c r="B11" s="159">
        <v>0</v>
      </c>
      <c r="C11" s="159">
        <v>0</v>
      </c>
      <c r="D11" s="159">
        <v>0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</row>
    <row r="12" spans="1:29" s="10" customFormat="1" ht="20.149999999999999" customHeight="1">
      <c r="A12" s="31" t="s">
        <v>22</v>
      </c>
      <c r="B12" s="138">
        <f>SUM(B8:B11)</f>
        <v>0</v>
      </c>
      <c r="C12" s="138">
        <f t="shared" ref="C12:E12" si="0">SUM(C8:C11)</f>
        <v>0</v>
      </c>
      <c r="D12" s="138">
        <f t="shared" si="0"/>
        <v>300</v>
      </c>
      <c r="E12" s="138">
        <f t="shared" si="0"/>
        <v>300</v>
      </c>
      <c r="F12" s="159">
        <v>0</v>
      </c>
      <c r="G12" s="69"/>
      <c r="H12" s="69"/>
      <c r="I12" s="138">
        <f>SUM(I8:I11)</f>
        <v>306</v>
      </c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58"/>
      <c r="AC12" s="160"/>
    </row>
    <row r="13" spans="1:29" ht="16" customHeight="1">
      <c r="A13" s="2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</row>
    <row r="14" spans="1:29" s="1" customFormat="1" ht="20.149999999999999" customHeight="1">
      <c r="A14" s="32" t="s">
        <v>62</v>
      </c>
      <c r="B14" s="143"/>
      <c r="C14" s="151"/>
      <c r="D14" s="151"/>
      <c r="E14" s="152"/>
      <c r="F14" s="150"/>
      <c r="G14" s="151"/>
      <c r="H14" s="152"/>
      <c r="I14" s="169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58"/>
      <c r="AC14" s="186"/>
    </row>
    <row r="15" spans="1:29" ht="20.149999999999999" customHeight="1">
      <c r="A15" s="58" t="s">
        <v>18</v>
      </c>
      <c r="B15" s="157">
        <v>0</v>
      </c>
      <c r="C15" s="157">
        <v>0</v>
      </c>
      <c r="D15" s="157">
        <v>200</v>
      </c>
      <c r="E15" s="157">
        <v>200</v>
      </c>
      <c r="F15" s="157">
        <v>0</v>
      </c>
      <c r="G15" s="157">
        <v>0</v>
      </c>
      <c r="H15" s="157">
        <v>680</v>
      </c>
      <c r="I15" s="157">
        <v>136</v>
      </c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</row>
    <row r="16" spans="1:29" ht="20.149999999999999" customHeight="1">
      <c r="A16" s="58" t="s">
        <v>19</v>
      </c>
      <c r="B16" s="157">
        <v>0</v>
      </c>
      <c r="C16" s="157">
        <v>0</v>
      </c>
      <c r="D16" s="157">
        <v>0</v>
      </c>
      <c r="E16" s="157">
        <v>0</v>
      </c>
      <c r="F16" s="157">
        <v>0</v>
      </c>
      <c r="G16" s="157">
        <v>0</v>
      </c>
      <c r="H16" s="157">
        <v>0</v>
      </c>
      <c r="I16" s="157">
        <v>0</v>
      </c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</row>
    <row r="17" spans="1:29" ht="20.149999999999999" customHeight="1">
      <c r="A17" s="58" t="s">
        <v>20</v>
      </c>
      <c r="B17" s="157">
        <v>0</v>
      </c>
      <c r="C17" s="157">
        <v>0</v>
      </c>
      <c r="D17" s="157">
        <v>0</v>
      </c>
      <c r="E17" s="157">
        <v>0</v>
      </c>
      <c r="F17" s="157">
        <v>0</v>
      </c>
      <c r="G17" s="157">
        <v>0</v>
      </c>
      <c r="H17" s="157">
        <v>0</v>
      </c>
      <c r="I17" s="157">
        <v>0</v>
      </c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</row>
    <row r="18" spans="1:29" ht="20.149999999999999" customHeight="1">
      <c r="A18" s="58" t="s">
        <v>21</v>
      </c>
      <c r="B18" s="159">
        <v>0</v>
      </c>
      <c r="C18" s="159">
        <v>0</v>
      </c>
      <c r="D18" s="159">
        <v>0</v>
      </c>
      <c r="E18" s="159">
        <v>0</v>
      </c>
      <c r="F18" s="159">
        <v>0</v>
      </c>
      <c r="G18" s="159">
        <v>0</v>
      </c>
      <c r="H18" s="159">
        <v>0</v>
      </c>
      <c r="I18" s="159">
        <v>0</v>
      </c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</row>
    <row r="19" spans="1:29" s="10" customFormat="1" ht="16" customHeight="1">
      <c r="A19" s="31" t="s">
        <v>22</v>
      </c>
      <c r="B19" s="138">
        <f>SUM(B15:B18)</f>
        <v>0</v>
      </c>
      <c r="C19" s="138">
        <f t="shared" ref="C19" si="1">SUM(C15:C18)</f>
        <v>0</v>
      </c>
      <c r="D19" s="138">
        <f t="shared" ref="D19" si="2">SUM(D15:D18)</f>
        <v>200</v>
      </c>
      <c r="E19" s="138">
        <f t="shared" ref="E19" si="3">SUM(E15:E18)</f>
        <v>200</v>
      </c>
      <c r="F19" s="159">
        <v>0</v>
      </c>
      <c r="G19" s="69"/>
      <c r="H19" s="69"/>
      <c r="I19" s="138">
        <f>SUM(I15:I18)</f>
        <v>136</v>
      </c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58"/>
      <c r="AC19" s="160"/>
    </row>
    <row r="20" spans="1:29" ht="20.149999999999999" customHeight="1">
      <c r="B20" s="202"/>
      <c r="C20" s="202"/>
      <c r="D20" s="202"/>
      <c r="E20" s="202"/>
      <c r="F20" s="202"/>
      <c r="G20" s="202"/>
      <c r="H20" s="202"/>
      <c r="I20" s="202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</row>
    <row r="21" spans="1:29" s="1" customFormat="1" ht="20.149999999999999" customHeight="1">
      <c r="A21" s="32" t="s">
        <v>63</v>
      </c>
      <c r="B21" s="143"/>
      <c r="C21" s="151"/>
      <c r="D21" s="151"/>
      <c r="E21" s="152"/>
      <c r="F21" s="150"/>
      <c r="G21" s="151"/>
      <c r="H21" s="152"/>
      <c r="I21" s="169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58"/>
      <c r="AC21" s="186"/>
    </row>
    <row r="22" spans="1:29" ht="20.149999999999999" customHeight="1">
      <c r="A22" s="58" t="s">
        <v>18</v>
      </c>
      <c r="B22" s="157">
        <v>0</v>
      </c>
      <c r="C22" s="157">
        <v>0</v>
      </c>
      <c r="D22" s="157">
        <v>6000</v>
      </c>
      <c r="E22" s="157">
        <v>6000</v>
      </c>
      <c r="F22" s="157">
        <v>0</v>
      </c>
      <c r="G22" s="157">
        <v>648</v>
      </c>
      <c r="H22" s="157">
        <v>847</v>
      </c>
      <c r="I22" s="157">
        <v>4942</v>
      </c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</row>
    <row r="23" spans="1:29" ht="20.149999999999999" customHeight="1">
      <c r="A23" s="58" t="s">
        <v>19</v>
      </c>
      <c r="B23" s="157">
        <v>0</v>
      </c>
      <c r="C23" s="157">
        <v>0</v>
      </c>
      <c r="D23" s="157">
        <v>0</v>
      </c>
      <c r="E23" s="157">
        <v>0</v>
      </c>
      <c r="F23" s="157">
        <v>0</v>
      </c>
      <c r="G23" s="157">
        <v>0</v>
      </c>
      <c r="H23" s="157">
        <v>0</v>
      </c>
      <c r="I23" s="157">
        <v>0</v>
      </c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</row>
    <row r="24" spans="1:29" ht="20.149999999999999" customHeight="1">
      <c r="A24" s="58" t="s">
        <v>20</v>
      </c>
      <c r="B24" s="157">
        <v>0</v>
      </c>
      <c r="C24" s="157">
        <v>0</v>
      </c>
      <c r="D24" s="157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</row>
    <row r="25" spans="1:29" ht="20.149999999999999" customHeight="1">
      <c r="A25" s="58" t="s">
        <v>21</v>
      </c>
      <c r="B25" s="159">
        <v>0</v>
      </c>
      <c r="C25" s="159">
        <v>0</v>
      </c>
      <c r="D25" s="159">
        <v>0</v>
      </c>
      <c r="E25" s="159">
        <v>0</v>
      </c>
      <c r="F25" s="159">
        <v>0</v>
      </c>
      <c r="G25" s="159">
        <v>0</v>
      </c>
      <c r="H25" s="159">
        <v>0</v>
      </c>
      <c r="I25" s="159">
        <v>0</v>
      </c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</row>
    <row r="26" spans="1:29" s="10" customFormat="1" ht="20.149999999999999" customHeight="1">
      <c r="A26" s="31" t="s">
        <v>22</v>
      </c>
      <c r="B26" s="138">
        <f>SUM(B22:B25)</f>
        <v>0</v>
      </c>
      <c r="C26" s="138">
        <f t="shared" ref="C26" si="4">SUM(C22:C25)</f>
        <v>0</v>
      </c>
      <c r="D26" s="138">
        <f t="shared" ref="D26" si="5">SUM(D22:D25)</f>
        <v>6000</v>
      </c>
      <c r="E26" s="138">
        <f t="shared" ref="E26" si="6">SUM(E22:E25)</f>
        <v>6000</v>
      </c>
      <c r="F26" s="159">
        <v>0</v>
      </c>
      <c r="G26" s="69"/>
      <c r="H26" s="69"/>
      <c r="I26" s="138">
        <f>SUM(I22:I25)</f>
        <v>4942</v>
      </c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58"/>
      <c r="AC26" s="160"/>
    </row>
    <row r="27" spans="1:29" ht="16" customHeight="1">
      <c r="B27" s="202"/>
      <c r="C27" s="202"/>
      <c r="D27" s="202"/>
      <c r="E27" s="202"/>
      <c r="F27" s="202"/>
      <c r="G27" s="202"/>
      <c r="H27" s="202"/>
      <c r="I27" s="202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</row>
    <row r="28" spans="1:29" s="1" customFormat="1" ht="20.149999999999999" customHeight="1">
      <c r="A28" s="32" t="s">
        <v>64</v>
      </c>
      <c r="B28" s="143"/>
      <c r="C28" s="151"/>
      <c r="D28" s="151"/>
      <c r="E28" s="152"/>
      <c r="F28" s="150"/>
      <c r="G28" s="151"/>
      <c r="H28" s="152"/>
      <c r="I28" s="169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58"/>
      <c r="AC28" s="186"/>
    </row>
    <row r="29" spans="1:29" ht="19.5" customHeight="1">
      <c r="A29" s="58" t="s">
        <v>18</v>
      </c>
      <c r="B29" s="157">
        <f>B8+B15+B22</f>
        <v>0</v>
      </c>
      <c r="C29" s="157">
        <f t="shared" ref="C29:I29" si="7">C8+C15+C22</f>
        <v>0</v>
      </c>
      <c r="D29" s="157">
        <f t="shared" si="7"/>
        <v>6500</v>
      </c>
      <c r="E29" s="157">
        <f t="shared" si="7"/>
        <v>6500</v>
      </c>
      <c r="F29" s="157"/>
      <c r="G29" s="69"/>
      <c r="H29" s="69"/>
      <c r="I29" s="157">
        <f t="shared" si="7"/>
        <v>5384</v>
      </c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</row>
    <row r="30" spans="1:29" ht="20.149999999999999" customHeight="1">
      <c r="A30" s="58" t="s">
        <v>19</v>
      </c>
      <c r="B30" s="157">
        <f t="shared" ref="B30:I30" si="8">B9+B16+B23</f>
        <v>0</v>
      </c>
      <c r="C30" s="157">
        <f t="shared" si="8"/>
        <v>0</v>
      </c>
      <c r="D30" s="157">
        <f t="shared" si="8"/>
        <v>0</v>
      </c>
      <c r="E30" s="157">
        <f t="shared" si="8"/>
        <v>0</v>
      </c>
      <c r="F30" s="157"/>
      <c r="G30" s="69"/>
      <c r="H30" s="69"/>
      <c r="I30" s="157">
        <f t="shared" si="8"/>
        <v>0</v>
      </c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</row>
    <row r="31" spans="1:29" ht="20.149999999999999" customHeight="1">
      <c r="A31" s="58" t="s">
        <v>20</v>
      </c>
      <c r="B31" s="157">
        <f t="shared" ref="B31:I31" si="9">B10+B17+B24</f>
        <v>0</v>
      </c>
      <c r="C31" s="157">
        <f t="shared" si="9"/>
        <v>0</v>
      </c>
      <c r="D31" s="157">
        <f t="shared" si="9"/>
        <v>0</v>
      </c>
      <c r="E31" s="157">
        <f t="shared" si="9"/>
        <v>0</v>
      </c>
      <c r="F31" s="157"/>
      <c r="G31" s="69"/>
      <c r="H31" s="69"/>
      <c r="I31" s="157">
        <f t="shared" si="9"/>
        <v>0</v>
      </c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ht="20.149999999999999" customHeight="1">
      <c r="A32" s="58" t="s">
        <v>21</v>
      </c>
      <c r="B32" s="157">
        <f t="shared" ref="B32:I32" si="10">B11+B18+B25</f>
        <v>0</v>
      </c>
      <c r="C32" s="157">
        <f t="shared" si="10"/>
        <v>0</v>
      </c>
      <c r="D32" s="157">
        <f t="shared" si="10"/>
        <v>0</v>
      </c>
      <c r="E32" s="157">
        <f t="shared" si="10"/>
        <v>0</v>
      </c>
      <c r="F32" s="157"/>
      <c r="G32" s="69"/>
      <c r="H32" s="69"/>
      <c r="I32" s="157">
        <f t="shared" si="10"/>
        <v>0</v>
      </c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29" s="10" customFormat="1" ht="20.149999999999999" customHeight="1">
      <c r="A33" s="31" t="s">
        <v>22</v>
      </c>
      <c r="B33" s="138">
        <f>SUM(B29:B32)</f>
        <v>0</v>
      </c>
      <c r="C33" s="138">
        <f t="shared" ref="C33" si="11">SUM(C29:C32)</f>
        <v>0</v>
      </c>
      <c r="D33" s="138">
        <f t="shared" ref="D33" si="12">SUM(D29:D32)</f>
        <v>6500</v>
      </c>
      <c r="E33" s="138">
        <f t="shared" ref="E33" si="13">SUM(E29:E32)</f>
        <v>6500</v>
      </c>
      <c r="F33" s="159"/>
      <c r="G33" s="69"/>
      <c r="H33" s="69"/>
      <c r="I33" s="138">
        <f>SUM(I29:I32)</f>
        <v>5384</v>
      </c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58"/>
      <c r="AC33" s="160"/>
    </row>
    <row r="34" spans="1:29" ht="16" customHeight="1">
      <c r="B34" s="192"/>
      <c r="C34" s="192"/>
      <c r="D34" s="192"/>
      <c r="E34" s="192"/>
      <c r="F34" s="192"/>
      <c r="G34" s="192"/>
      <c r="H34" s="192"/>
      <c r="I34" s="192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</row>
    <row r="35" spans="1:29" ht="9.75" customHeight="1">
      <c r="B35" s="192"/>
      <c r="C35" s="192"/>
      <c r="D35" s="192"/>
      <c r="E35" s="192"/>
      <c r="F35" s="192"/>
      <c r="G35" s="192"/>
      <c r="H35" s="192"/>
      <c r="I35" s="192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</row>
    <row r="36" spans="1:29" ht="20.149999999999999" customHeight="1">
      <c r="A36" s="30" t="s">
        <v>214</v>
      </c>
      <c r="B36" s="150"/>
      <c r="C36" s="151"/>
      <c r="D36" s="151"/>
      <c r="E36" s="152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</row>
    <row r="37" spans="1:29" ht="20.149999999999999" customHeight="1">
      <c r="A37" s="58" t="s">
        <v>18</v>
      </c>
      <c r="B37" s="157">
        <v>0</v>
      </c>
      <c r="C37" s="157">
        <v>13100</v>
      </c>
      <c r="D37" s="157">
        <v>22800</v>
      </c>
      <c r="E37" s="157">
        <f>B37+C37+D37</f>
        <v>35900</v>
      </c>
      <c r="F37" s="164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</row>
    <row r="38" spans="1:29" ht="20.149999999999999" customHeight="1">
      <c r="A38" s="58" t="s">
        <v>19</v>
      </c>
      <c r="B38" s="157">
        <v>24100</v>
      </c>
      <c r="C38" s="157">
        <v>67700</v>
      </c>
      <c r="D38" s="157">
        <v>800</v>
      </c>
      <c r="E38" s="157">
        <f t="shared" ref="E38:E41" si="14">B38+C38+D38</f>
        <v>92600</v>
      </c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</row>
    <row r="39" spans="1:29" ht="20.149999999999999" customHeight="1">
      <c r="A39" s="58" t="s">
        <v>20</v>
      </c>
      <c r="B39" s="157">
        <v>0</v>
      </c>
      <c r="C39" s="157">
        <v>4500</v>
      </c>
      <c r="D39" s="157">
        <v>600</v>
      </c>
      <c r="E39" s="157">
        <f t="shared" si="14"/>
        <v>5100</v>
      </c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</row>
    <row r="40" spans="1:29" ht="20.149999999999999" customHeight="1">
      <c r="A40" s="58" t="s">
        <v>21</v>
      </c>
      <c r="B40" s="159">
        <v>500</v>
      </c>
      <c r="C40" s="159">
        <v>16900</v>
      </c>
      <c r="D40" s="159">
        <v>2300</v>
      </c>
      <c r="E40" s="157">
        <f t="shared" si="14"/>
        <v>19700</v>
      </c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</row>
    <row r="41" spans="1:29" ht="20.149999999999999" customHeight="1">
      <c r="A41" s="31" t="s">
        <v>22</v>
      </c>
      <c r="B41" s="138">
        <f>SUM(B37:B40)</f>
        <v>24600</v>
      </c>
      <c r="C41" s="138">
        <f t="shared" ref="C41" si="15">SUM(C37:C40)</f>
        <v>102200</v>
      </c>
      <c r="D41" s="138">
        <f t="shared" ref="D41" si="16">SUM(D37:D40)</f>
        <v>26500</v>
      </c>
      <c r="E41" s="183">
        <f t="shared" si="14"/>
        <v>153300</v>
      </c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</row>
    <row r="42" spans="1:29" ht="20.149999999999999" customHeight="1">
      <c r="A42" s="92" t="s">
        <v>232</v>
      </c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</row>
    <row r="43" spans="1:29" ht="20.149999999999999" customHeight="1">
      <c r="A43" s="3"/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</row>
    <row r="44" spans="1:29" ht="20.149999999999999" customHeight="1">
      <c r="A44" s="23"/>
      <c r="B44" s="158"/>
      <c r="C44" s="158"/>
      <c r="D44" s="158"/>
      <c r="E44" s="158"/>
      <c r="F44" s="158"/>
      <c r="G44" s="158"/>
      <c r="H44" s="158"/>
      <c r="I44" s="16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</row>
    <row r="45" spans="1:29" ht="20.149999999999999" customHeight="1">
      <c r="B45" s="158"/>
      <c r="C45" s="158"/>
      <c r="D45" s="158"/>
      <c r="E45" s="158"/>
      <c r="F45" s="158"/>
      <c r="G45" s="158"/>
      <c r="H45" s="158"/>
      <c r="I45" s="16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</row>
    <row r="46" spans="1:29" ht="20.149999999999999" customHeight="1"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</row>
    <row r="47" spans="1:29" ht="20.149999999999999" customHeight="1"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</row>
    <row r="48" spans="1:29" ht="20.149999999999999" customHeight="1"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</row>
    <row r="49" spans="2:29" ht="20.149999999999999" customHeight="1"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</row>
    <row r="50" spans="2:29" ht="20.149999999999999" customHeight="1"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</row>
    <row r="51" spans="2:29" ht="20.149999999999999" customHeight="1"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</row>
    <row r="52" spans="2:29" ht="20.149999999999999" customHeight="1"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</row>
    <row r="53" spans="2:29" ht="20.149999999999999" customHeight="1"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</row>
    <row r="54" spans="2:29" ht="20.149999999999999" customHeight="1"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</row>
    <row r="55" spans="2:29" ht="20.149999999999999" customHeight="1"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</row>
    <row r="56" spans="2:29" ht="20.149999999999999" customHeight="1"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</row>
    <row r="57" spans="2:29" ht="20.149999999999999" customHeight="1"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</row>
    <row r="58" spans="2:29" ht="20.149999999999999" customHeight="1"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</row>
    <row r="59" spans="2:29" ht="20.149999999999999" customHeight="1"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</row>
    <row r="60" spans="2:29" ht="20.149999999999999" customHeight="1"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</row>
    <row r="61" spans="2:29" ht="20.149999999999999" customHeight="1"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</row>
    <row r="62" spans="2:29" ht="20.149999999999999" customHeight="1"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</row>
    <row r="63" spans="2:29" ht="20.149999999999999" customHeight="1"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</row>
    <row r="64" spans="2:29" ht="20.149999999999999" customHeight="1"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</row>
    <row r="65" spans="2:29" ht="20.149999999999999" customHeight="1"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</row>
    <row r="66" spans="2:29" ht="20.149999999999999" customHeight="1"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</row>
    <row r="67" spans="2:29" ht="20.149999999999999" customHeight="1"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</row>
    <row r="68" spans="2:29" ht="20.149999999999999" customHeight="1"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</row>
    <row r="69" spans="2:29" ht="20.149999999999999" customHeight="1"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  <c r="AC69" s="158"/>
    </row>
    <row r="70" spans="2:29" ht="20.149999999999999" customHeight="1"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58"/>
    </row>
    <row r="71" spans="2:29" ht="20.149999999999999" customHeight="1"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64" t="s">
        <v>243</v>
      </c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158"/>
    </row>
    <row r="72" spans="2:29" ht="20.149999999999999" customHeight="1"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</row>
    <row r="73" spans="2:29" ht="20.149999999999999" customHeight="1"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</row>
    <row r="74" spans="2:29" ht="20.149999999999999" customHeight="1"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</row>
    <row r="75" spans="2:29" ht="20.149999999999999" customHeight="1"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</row>
    <row r="76" spans="2:29" ht="20.149999999999999" customHeight="1"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</row>
    <row r="77" spans="2:29" ht="20.149999999999999" customHeight="1"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</row>
    <row r="78" spans="2:29" ht="20.149999999999999" customHeight="1"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</row>
    <row r="79" spans="2:29" ht="20.149999999999999" customHeight="1"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</row>
    <row r="80" spans="2:29" ht="20.149999999999999" customHeight="1"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</row>
    <row r="81" spans="2:29" ht="20.149999999999999" customHeight="1"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</row>
    <row r="82" spans="2:29" ht="20.149999999999999" customHeight="1"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  <c r="AC82" s="158"/>
    </row>
    <row r="83" spans="2:29" ht="20.149999999999999" customHeight="1"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</row>
    <row r="84" spans="2:29" ht="20.149999999999999" customHeight="1"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</row>
    <row r="85" spans="2:29" ht="20.149999999999999" customHeight="1"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</row>
    <row r="86" spans="2:29" ht="20.149999999999999" customHeight="1"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</row>
    <row r="87" spans="2:29" ht="20.149999999999999" customHeight="1"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  <c r="AC87" s="158"/>
    </row>
    <row r="88" spans="2:29" ht="20.149999999999999" customHeight="1"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</row>
    <row r="89" spans="2:29" ht="20.149999999999999" customHeight="1"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  <c r="AC89" s="158"/>
    </row>
    <row r="90" spans="2:29" ht="20.149999999999999" customHeight="1"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  <c r="AC90" s="158"/>
    </row>
    <row r="91" spans="2:29" ht="20.149999999999999" customHeight="1"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  <c r="AC91" s="158"/>
    </row>
    <row r="92" spans="2:29" ht="20.149999999999999" customHeight="1"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</row>
    <row r="93" spans="2:29" ht="20.149999999999999" customHeight="1"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</row>
    <row r="94" spans="2:29" ht="20.149999999999999" customHeight="1"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</row>
    <row r="95" spans="2:29" ht="20.149999999999999" customHeight="1"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</row>
    <row r="96" spans="2:29" ht="20.149999999999999" customHeight="1"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8"/>
      <c r="AA96" s="158"/>
      <c r="AB96" s="158"/>
      <c r="AC96" s="158"/>
    </row>
    <row r="97" spans="2:29" ht="20.149999999999999" customHeight="1"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8"/>
      <c r="S97" s="158"/>
      <c r="T97" s="158"/>
      <c r="U97" s="158"/>
      <c r="V97" s="158"/>
      <c r="W97" s="158"/>
      <c r="X97" s="158"/>
      <c r="Y97" s="158"/>
      <c r="Z97" s="158"/>
      <c r="AA97" s="158"/>
      <c r="AB97" s="158"/>
      <c r="AC97" s="158"/>
    </row>
    <row r="98" spans="2:29" ht="20.149999999999999" customHeight="1">
      <c r="B98" s="158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58"/>
      <c r="Z98" s="158"/>
      <c r="AA98" s="158"/>
      <c r="AB98" s="158"/>
      <c r="AC98" s="158"/>
    </row>
    <row r="99" spans="2:29" ht="20.149999999999999" customHeight="1"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Z99" s="158"/>
      <c r="AA99" s="158"/>
      <c r="AB99" s="158"/>
      <c r="AC99" s="158"/>
    </row>
    <row r="100" spans="2:29" ht="20.149999999999999" customHeight="1"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Z100" s="158"/>
      <c r="AA100" s="158"/>
      <c r="AB100" s="158"/>
      <c r="AC100" s="158"/>
    </row>
    <row r="101" spans="2:29" ht="20.149999999999999" customHeight="1"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8"/>
      <c r="AC101" s="158"/>
    </row>
    <row r="102" spans="2:29" ht="20.149999999999999" customHeight="1"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58"/>
      <c r="Z102" s="158"/>
      <c r="AA102" s="158"/>
      <c r="AB102" s="158"/>
      <c r="AC102" s="158"/>
    </row>
    <row r="103" spans="2:29" ht="20.149999999999999" customHeight="1"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  <c r="R103" s="158"/>
      <c r="S103" s="158"/>
      <c r="T103" s="158"/>
      <c r="U103" s="158"/>
      <c r="V103" s="158"/>
      <c r="W103" s="158"/>
      <c r="X103" s="158"/>
      <c r="Y103" s="158"/>
      <c r="Z103" s="158"/>
      <c r="AA103" s="158"/>
      <c r="AB103" s="158"/>
      <c r="AC103" s="158"/>
    </row>
    <row r="104" spans="2:29" ht="20.149999999999999" customHeight="1"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  <c r="V104" s="158"/>
      <c r="W104" s="158"/>
      <c r="X104" s="158"/>
      <c r="Y104" s="158"/>
      <c r="Z104" s="158"/>
      <c r="AA104" s="158"/>
      <c r="AB104" s="158"/>
      <c r="AC104" s="158"/>
    </row>
    <row r="105" spans="2:29" ht="20.149999999999999" customHeight="1"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  <c r="V105" s="158"/>
      <c r="W105" s="158"/>
      <c r="X105" s="158"/>
      <c r="Y105" s="158"/>
      <c r="Z105" s="158"/>
      <c r="AA105" s="158"/>
      <c r="AB105" s="158"/>
      <c r="AC105" s="158"/>
    </row>
    <row r="106" spans="2:29" ht="20.149999999999999" customHeight="1"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</row>
    <row r="107" spans="2:29" ht="20.149999999999999" customHeight="1">
      <c r="B107" s="158"/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  <c r="R107" s="158"/>
      <c r="S107" s="158"/>
      <c r="T107" s="158"/>
      <c r="U107" s="158"/>
      <c r="V107" s="158"/>
      <c r="W107" s="158"/>
      <c r="X107" s="158"/>
      <c r="Y107" s="158"/>
      <c r="Z107" s="158"/>
      <c r="AA107" s="158"/>
      <c r="AB107" s="158"/>
      <c r="AC107" s="158"/>
    </row>
    <row r="108" spans="2:29" ht="20.149999999999999" customHeight="1"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  <c r="W108" s="158"/>
      <c r="X108" s="158"/>
      <c r="Y108" s="158"/>
      <c r="Z108" s="158"/>
      <c r="AA108" s="158"/>
      <c r="AB108" s="158"/>
      <c r="AC108" s="158"/>
    </row>
    <row r="109" spans="2:29" ht="20.149999999999999" customHeight="1"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  <c r="R109" s="158"/>
      <c r="S109" s="158"/>
      <c r="T109" s="158"/>
      <c r="U109" s="158"/>
      <c r="V109" s="158"/>
      <c r="W109" s="158"/>
      <c r="X109" s="158"/>
      <c r="Y109" s="158"/>
      <c r="Z109" s="158"/>
      <c r="AA109" s="158"/>
      <c r="AB109" s="158"/>
      <c r="AC109" s="158"/>
    </row>
    <row r="110" spans="2:29" ht="20.149999999999999" customHeight="1"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  <c r="V110" s="158"/>
      <c r="W110" s="158"/>
      <c r="X110" s="158"/>
      <c r="Y110" s="158"/>
      <c r="Z110" s="158"/>
      <c r="AA110" s="158"/>
      <c r="AB110" s="158"/>
      <c r="AC110" s="158"/>
    </row>
    <row r="111" spans="2:29" ht="20.149999999999999" customHeight="1"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  <c r="W111" s="158"/>
      <c r="X111" s="158"/>
      <c r="Y111" s="158"/>
      <c r="Z111" s="158"/>
      <c r="AA111" s="158"/>
      <c r="AB111" s="158"/>
      <c r="AC111" s="158"/>
    </row>
    <row r="112" spans="2:29" ht="20.149999999999999" customHeight="1"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  <c r="AC112" s="158"/>
    </row>
    <row r="113" spans="2:29" ht="20.149999999999999" customHeight="1"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  <c r="V113" s="158"/>
      <c r="W113" s="158"/>
      <c r="X113" s="158"/>
      <c r="Y113" s="158"/>
      <c r="Z113" s="158"/>
      <c r="AA113" s="158"/>
      <c r="AB113" s="158"/>
      <c r="AC113" s="158"/>
    </row>
    <row r="114" spans="2:29" ht="20.149999999999999" customHeight="1"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  <c r="AA114" s="158"/>
      <c r="AB114" s="158"/>
      <c r="AC114" s="158"/>
    </row>
    <row r="115" spans="2:29" ht="20.149999999999999" customHeight="1"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8"/>
      <c r="AC115" s="158"/>
    </row>
    <row r="116" spans="2:29" ht="20.149999999999999" customHeight="1"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  <c r="AC116" s="158"/>
    </row>
    <row r="117" spans="2:29" ht="20.149999999999999" customHeight="1"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/>
      <c r="AC117" s="158"/>
    </row>
    <row r="118" spans="2:29" ht="20.149999999999999" customHeight="1"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8"/>
      <c r="AC118" s="158"/>
    </row>
    <row r="119" spans="2:29" ht="20.149999999999999" customHeight="1"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/>
      <c r="AC119" s="158"/>
    </row>
    <row r="120" spans="2:29" ht="20.149999999999999" customHeight="1">
      <c r="B120" s="158"/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/>
      <c r="AC120" s="158"/>
    </row>
    <row r="121" spans="2:29" ht="20.149999999999999" customHeight="1"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58"/>
      <c r="AC121" s="158"/>
    </row>
    <row r="122" spans="2:29" ht="20.149999999999999" customHeight="1">
      <c r="B122" s="158"/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  <c r="V122" s="158"/>
      <c r="W122" s="158"/>
      <c r="X122" s="158"/>
      <c r="Y122" s="158"/>
      <c r="Z122" s="158"/>
      <c r="AA122" s="158"/>
      <c r="AB122" s="158"/>
      <c r="AC122" s="158"/>
    </row>
    <row r="123" spans="2:29" ht="20.149999999999999" customHeight="1">
      <c r="B123" s="158"/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58"/>
      <c r="S123" s="158"/>
      <c r="T123" s="158"/>
      <c r="U123" s="158"/>
      <c r="V123" s="158"/>
      <c r="W123" s="158"/>
      <c r="X123" s="158"/>
      <c r="Y123" s="158"/>
      <c r="Z123" s="158"/>
      <c r="AA123" s="158"/>
      <c r="AB123" s="158"/>
      <c r="AC123" s="158"/>
    </row>
    <row r="124" spans="2:29" ht="20.149999999999999" customHeight="1">
      <c r="B124" s="158"/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  <c r="R124" s="158"/>
      <c r="S124" s="158"/>
      <c r="T124" s="158"/>
      <c r="U124" s="158"/>
      <c r="V124" s="158"/>
      <c r="W124" s="158"/>
      <c r="X124" s="158"/>
      <c r="Y124" s="158"/>
      <c r="Z124" s="158"/>
      <c r="AA124" s="158"/>
      <c r="AB124" s="158"/>
      <c r="AC124" s="158"/>
    </row>
    <row r="125" spans="2:29" ht="20.149999999999999" customHeight="1"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  <c r="AB125" s="158"/>
      <c r="AC125" s="158"/>
    </row>
    <row r="126" spans="2:29" ht="20.149999999999999" customHeight="1"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  <c r="W126" s="158"/>
      <c r="X126" s="158"/>
      <c r="Y126" s="158"/>
      <c r="Z126" s="158"/>
      <c r="AA126" s="158"/>
      <c r="AB126" s="158"/>
      <c r="AC126" s="158"/>
    </row>
    <row r="127" spans="2:29" ht="20.149999999999999" customHeight="1"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  <c r="V127" s="158"/>
      <c r="W127" s="158"/>
      <c r="X127" s="158"/>
      <c r="Y127" s="158"/>
      <c r="Z127" s="158"/>
      <c r="AA127" s="158"/>
      <c r="AB127" s="158"/>
      <c r="AC127" s="158"/>
    </row>
    <row r="128" spans="2:29" ht="20.149999999999999" customHeight="1">
      <c r="B128" s="158"/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  <c r="V128" s="158"/>
      <c r="W128" s="158"/>
      <c r="X128" s="158"/>
      <c r="Y128" s="158"/>
      <c r="Z128" s="158"/>
      <c r="AA128" s="158"/>
      <c r="AB128" s="158"/>
      <c r="AC128" s="158"/>
    </row>
    <row r="129" spans="2:29" ht="20.149999999999999" customHeight="1"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  <c r="R129" s="158"/>
      <c r="S129" s="158"/>
      <c r="T129" s="158"/>
      <c r="U129" s="158"/>
      <c r="V129" s="158"/>
      <c r="W129" s="158"/>
      <c r="X129" s="158"/>
      <c r="Y129" s="158"/>
      <c r="Z129" s="158"/>
      <c r="AA129" s="158"/>
      <c r="AB129" s="158"/>
      <c r="AC129" s="158"/>
    </row>
    <row r="130" spans="2:29" ht="20.149999999999999" customHeight="1">
      <c r="B130" s="158"/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8"/>
      <c r="S130" s="158"/>
      <c r="T130" s="158"/>
      <c r="U130" s="158"/>
      <c r="V130" s="158"/>
      <c r="W130" s="158"/>
      <c r="X130" s="158"/>
      <c r="Y130" s="158"/>
      <c r="Z130" s="158"/>
      <c r="AA130" s="158"/>
      <c r="AB130" s="158"/>
      <c r="AC130" s="158"/>
    </row>
    <row r="131" spans="2:29" ht="20.149999999999999" customHeight="1">
      <c r="B131" s="158"/>
      <c r="C131" s="158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  <c r="R131" s="158"/>
      <c r="S131" s="158"/>
      <c r="T131" s="158"/>
      <c r="U131" s="158"/>
      <c r="V131" s="158"/>
      <c r="W131" s="158"/>
      <c r="X131" s="158"/>
      <c r="Y131" s="158"/>
      <c r="Z131" s="158"/>
      <c r="AA131" s="158"/>
      <c r="AB131" s="158"/>
      <c r="AC131" s="158"/>
    </row>
    <row r="132" spans="2:29" ht="20.149999999999999" customHeight="1"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  <c r="AA132" s="158"/>
      <c r="AB132" s="158"/>
      <c r="AC132" s="158"/>
    </row>
    <row r="133" spans="2:29" ht="20.149999999999999" customHeight="1"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  <c r="AC133" s="158"/>
    </row>
    <row r="134" spans="2:29" ht="20.149999999999999" customHeight="1">
      <c r="B134" s="158"/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  <c r="W134" s="158"/>
      <c r="X134" s="158"/>
      <c r="Y134" s="158"/>
      <c r="Z134" s="158"/>
      <c r="AA134" s="158"/>
      <c r="AB134" s="158"/>
      <c r="AC134" s="158"/>
    </row>
    <row r="135" spans="2:29" ht="20.149999999999999" customHeight="1">
      <c r="B135" s="158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  <c r="S135" s="158"/>
      <c r="T135" s="158"/>
      <c r="U135" s="158"/>
      <c r="V135" s="158"/>
      <c r="W135" s="158"/>
      <c r="X135" s="158"/>
      <c r="Y135" s="158"/>
      <c r="Z135" s="158"/>
      <c r="AA135" s="158"/>
      <c r="AB135" s="158"/>
      <c r="AC135" s="158"/>
    </row>
    <row r="136" spans="2:29" ht="20.149999999999999" customHeight="1"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  <c r="R136" s="158"/>
      <c r="S136" s="158"/>
      <c r="T136" s="158"/>
      <c r="U136" s="158"/>
      <c r="V136" s="158"/>
      <c r="W136" s="158"/>
      <c r="X136" s="158"/>
      <c r="Y136" s="158"/>
      <c r="Z136" s="158"/>
      <c r="AA136" s="158"/>
      <c r="AB136" s="158"/>
      <c r="AC136" s="158"/>
    </row>
    <row r="137" spans="2:29" ht="20.149999999999999" customHeight="1"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  <c r="R137" s="158"/>
      <c r="S137" s="158"/>
      <c r="T137" s="158"/>
      <c r="U137" s="158"/>
      <c r="V137" s="158"/>
      <c r="W137" s="158"/>
      <c r="X137" s="158"/>
      <c r="Y137" s="158"/>
      <c r="Z137" s="158"/>
      <c r="AA137" s="158"/>
      <c r="AB137" s="158"/>
      <c r="AC137" s="158"/>
    </row>
    <row r="138" spans="2:29" ht="20.149999999999999" customHeight="1">
      <c r="B138" s="158"/>
      <c r="C138" s="158"/>
      <c r="D138" s="158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  <c r="R138" s="158"/>
      <c r="S138" s="158"/>
      <c r="T138" s="158"/>
      <c r="U138" s="158"/>
      <c r="V138" s="158"/>
      <c r="W138" s="158"/>
      <c r="X138" s="158"/>
      <c r="Y138" s="158"/>
      <c r="Z138" s="158"/>
      <c r="AA138" s="158"/>
      <c r="AB138" s="158"/>
      <c r="AC138" s="158"/>
    </row>
    <row r="139" spans="2:29" ht="20.149999999999999" customHeight="1">
      <c r="B139" s="158"/>
      <c r="C139" s="158"/>
      <c r="D139" s="158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  <c r="R139" s="158"/>
      <c r="S139" s="158"/>
      <c r="T139" s="158"/>
      <c r="U139" s="158"/>
      <c r="V139" s="158"/>
      <c r="W139" s="158"/>
      <c r="X139" s="158"/>
      <c r="Y139" s="158"/>
      <c r="Z139" s="158"/>
      <c r="AA139" s="158"/>
      <c r="AB139" s="158"/>
      <c r="AC139" s="158"/>
    </row>
    <row r="140" spans="2:29" ht="20.149999999999999" customHeight="1"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  <c r="S140" s="158"/>
      <c r="T140" s="158"/>
      <c r="U140" s="158"/>
      <c r="V140" s="158"/>
      <c r="W140" s="158"/>
      <c r="X140" s="158"/>
      <c r="Y140" s="158"/>
      <c r="Z140" s="158"/>
      <c r="AA140" s="158"/>
      <c r="AB140" s="158"/>
      <c r="AC140" s="158"/>
    </row>
    <row r="141" spans="2:29" ht="20.149999999999999" customHeight="1">
      <c r="B141" s="158"/>
      <c r="C141" s="158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  <c r="R141" s="158"/>
      <c r="S141" s="158"/>
      <c r="T141" s="158"/>
      <c r="U141" s="158"/>
      <c r="V141" s="158"/>
      <c r="W141" s="158"/>
      <c r="X141" s="158"/>
      <c r="Y141" s="158"/>
      <c r="Z141" s="158"/>
      <c r="AA141" s="158"/>
      <c r="AB141" s="158"/>
      <c r="AC141" s="158"/>
    </row>
    <row r="142" spans="2:29" ht="20.149999999999999" customHeight="1">
      <c r="B142" s="158"/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  <c r="R142" s="158"/>
      <c r="S142" s="158"/>
      <c r="T142" s="158"/>
      <c r="U142" s="158"/>
      <c r="V142" s="158"/>
      <c r="W142" s="158"/>
      <c r="X142" s="158"/>
      <c r="Y142" s="158"/>
      <c r="Z142" s="158"/>
      <c r="AA142" s="158"/>
      <c r="AB142" s="158"/>
      <c r="AC142" s="158"/>
    </row>
    <row r="143" spans="2:29" ht="20.149999999999999" customHeight="1">
      <c r="B143" s="158"/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  <c r="R143" s="158"/>
      <c r="S143" s="158"/>
      <c r="T143" s="158"/>
      <c r="U143" s="158"/>
      <c r="V143" s="158"/>
      <c r="W143" s="158"/>
      <c r="X143" s="158"/>
      <c r="Y143" s="158"/>
      <c r="Z143" s="158"/>
      <c r="AA143" s="158"/>
      <c r="AB143" s="158"/>
      <c r="AC143" s="158"/>
    </row>
    <row r="144" spans="2:29" ht="20.149999999999999" customHeight="1">
      <c r="B144" s="158"/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  <c r="R144" s="158"/>
      <c r="S144" s="158"/>
      <c r="T144" s="158"/>
      <c r="U144" s="158"/>
      <c r="V144" s="158"/>
      <c r="W144" s="158"/>
      <c r="X144" s="158"/>
      <c r="Y144" s="158"/>
      <c r="Z144" s="158"/>
      <c r="AA144" s="158"/>
      <c r="AB144" s="158"/>
      <c r="AC144" s="158"/>
    </row>
    <row r="145" spans="2:29" ht="20.149999999999999" customHeight="1">
      <c r="B145" s="158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  <c r="S145" s="158"/>
      <c r="T145" s="158"/>
      <c r="U145" s="158"/>
      <c r="V145" s="158"/>
      <c r="W145" s="158"/>
      <c r="X145" s="158"/>
      <c r="Y145" s="158"/>
      <c r="Z145" s="158"/>
      <c r="AA145" s="158"/>
      <c r="AB145" s="158"/>
      <c r="AC145" s="158"/>
    </row>
    <row r="146" spans="2:29" ht="20.149999999999999" customHeight="1"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  <c r="R146" s="158"/>
      <c r="S146" s="158"/>
      <c r="T146" s="158"/>
      <c r="U146" s="158"/>
      <c r="V146" s="158"/>
      <c r="W146" s="158"/>
      <c r="X146" s="158"/>
      <c r="Y146" s="158"/>
      <c r="Z146" s="158"/>
      <c r="AA146" s="158"/>
      <c r="AB146" s="158"/>
      <c r="AC146" s="158"/>
    </row>
    <row r="147" spans="2:29" ht="20.149999999999999" customHeight="1">
      <c r="B147" s="158"/>
      <c r="C147" s="158"/>
      <c r="D147" s="158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  <c r="R147" s="158"/>
      <c r="S147" s="158"/>
      <c r="T147" s="158"/>
      <c r="U147" s="158"/>
      <c r="V147" s="158"/>
      <c r="W147" s="158"/>
      <c r="X147" s="158"/>
      <c r="Y147" s="158"/>
      <c r="Z147" s="158"/>
      <c r="AA147" s="158"/>
      <c r="AB147" s="158"/>
      <c r="AC147" s="158"/>
    </row>
    <row r="148" spans="2:29" ht="20.149999999999999" customHeight="1">
      <c r="B148" s="158"/>
      <c r="C148" s="158"/>
      <c r="D148" s="158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  <c r="R148" s="158"/>
      <c r="S148" s="158"/>
      <c r="T148" s="158"/>
      <c r="U148" s="158"/>
      <c r="V148" s="158"/>
      <c r="W148" s="158"/>
      <c r="X148" s="158"/>
      <c r="Y148" s="158"/>
      <c r="Z148" s="158"/>
      <c r="AA148" s="158"/>
      <c r="AB148" s="158"/>
      <c r="AC148" s="158"/>
    </row>
    <row r="149" spans="2:29" ht="20.149999999999999" customHeight="1">
      <c r="B149" s="158"/>
      <c r="C149" s="158"/>
      <c r="D149" s="158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  <c r="R149" s="158"/>
      <c r="S149" s="158"/>
      <c r="T149" s="158"/>
      <c r="U149" s="158"/>
      <c r="V149" s="158"/>
      <c r="W149" s="158"/>
      <c r="X149" s="158"/>
      <c r="Y149" s="158"/>
      <c r="Z149" s="158"/>
      <c r="AA149" s="158"/>
      <c r="AB149" s="158"/>
      <c r="AC149" s="158"/>
    </row>
    <row r="150" spans="2:29" ht="20.149999999999999" customHeight="1">
      <c r="B150" s="158"/>
      <c r="C150" s="158"/>
      <c r="D150" s="158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  <c r="R150" s="158"/>
      <c r="S150" s="158"/>
      <c r="T150" s="158"/>
      <c r="U150" s="158"/>
      <c r="V150" s="158"/>
      <c r="W150" s="158"/>
      <c r="X150" s="158"/>
      <c r="Y150" s="158"/>
      <c r="Z150" s="158"/>
      <c r="AA150" s="158"/>
      <c r="AB150" s="158"/>
      <c r="AC150" s="158"/>
    </row>
    <row r="151" spans="2:29" ht="20.149999999999999" customHeight="1">
      <c r="B151" s="158"/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  <c r="R151" s="158"/>
      <c r="S151" s="158"/>
      <c r="T151" s="158"/>
      <c r="U151" s="158"/>
      <c r="V151" s="158"/>
      <c r="W151" s="158"/>
      <c r="X151" s="158"/>
      <c r="Y151" s="158"/>
      <c r="Z151" s="158"/>
      <c r="AA151" s="158"/>
      <c r="AB151" s="158"/>
      <c r="AC151" s="158"/>
    </row>
    <row r="152" spans="2:29" ht="20.149999999999999" customHeight="1">
      <c r="B152" s="158"/>
      <c r="C152" s="158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  <c r="R152" s="158"/>
      <c r="S152" s="158"/>
      <c r="T152" s="158"/>
      <c r="U152" s="158"/>
      <c r="V152" s="158"/>
      <c r="W152" s="158"/>
      <c r="X152" s="158"/>
      <c r="Y152" s="158"/>
      <c r="Z152" s="158"/>
      <c r="AA152" s="158"/>
      <c r="AB152" s="158"/>
      <c r="AC152" s="158"/>
    </row>
    <row r="153" spans="2:29" ht="20.149999999999999" customHeight="1">
      <c r="B153" s="158"/>
      <c r="C153" s="158"/>
      <c r="D153" s="158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  <c r="R153" s="158"/>
      <c r="S153" s="158"/>
      <c r="T153" s="158"/>
      <c r="U153" s="158"/>
      <c r="V153" s="158"/>
      <c r="W153" s="158"/>
      <c r="X153" s="158"/>
      <c r="Y153" s="158"/>
      <c r="Z153" s="158"/>
      <c r="AA153" s="158"/>
      <c r="AB153" s="158"/>
      <c r="AC153" s="158"/>
    </row>
    <row r="154" spans="2:29" ht="20.149999999999999" customHeight="1">
      <c r="B154" s="158"/>
      <c r="C154" s="158"/>
      <c r="D154" s="158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  <c r="R154" s="158"/>
      <c r="S154" s="158"/>
      <c r="T154" s="158"/>
      <c r="U154" s="158"/>
      <c r="V154" s="158"/>
      <c r="W154" s="158"/>
      <c r="X154" s="158"/>
      <c r="Y154" s="158"/>
      <c r="Z154" s="158"/>
      <c r="AA154" s="158"/>
      <c r="AB154" s="158"/>
      <c r="AC154" s="158"/>
    </row>
    <row r="155" spans="2:29" ht="20.149999999999999" customHeight="1">
      <c r="B155" s="158"/>
      <c r="C155" s="158"/>
      <c r="D155" s="158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  <c r="R155" s="158"/>
      <c r="S155" s="158"/>
      <c r="T155" s="158"/>
      <c r="U155" s="158"/>
      <c r="V155" s="158"/>
      <c r="W155" s="158"/>
      <c r="X155" s="158"/>
      <c r="Y155" s="158"/>
      <c r="Z155" s="158"/>
      <c r="AA155" s="158"/>
      <c r="AB155" s="158"/>
      <c r="AC155" s="158"/>
    </row>
    <row r="156" spans="2:29" ht="20.149999999999999" customHeight="1"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  <c r="R156" s="158"/>
      <c r="S156" s="158"/>
      <c r="T156" s="158"/>
      <c r="U156" s="158"/>
      <c r="V156" s="158"/>
      <c r="W156" s="158"/>
      <c r="X156" s="158"/>
      <c r="Y156" s="158"/>
      <c r="Z156" s="158"/>
      <c r="AA156" s="158"/>
      <c r="AB156" s="158"/>
      <c r="AC156" s="158"/>
    </row>
    <row r="157" spans="2:29" ht="20.149999999999999" customHeight="1">
      <c r="B157" s="158"/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  <c r="R157" s="158"/>
      <c r="S157" s="158"/>
      <c r="T157" s="158"/>
      <c r="U157" s="158"/>
      <c r="V157" s="158"/>
      <c r="W157" s="158"/>
      <c r="X157" s="158"/>
      <c r="Y157" s="158"/>
      <c r="Z157" s="158"/>
      <c r="AA157" s="158"/>
      <c r="AB157" s="158"/>
      <c r="AC157" s="158"/>
    </row>
    <row r="158" spans="2:29" ht="20.149999999999999" customHeight="1">
      <c r="B158" s="158"/>
      <c r="C158" s="158"/>
      <c r="D158" s="158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  <c r="R158" s="158"/>
      <c r="S158" s="158"/>
      <c r="T158" s="158"/>
      <c r="U158" s="158"/>
      <c r="V158" s="158"/>
      <c r="W158" s="158"/>
      <c r="X158" s="158"/>
      <c r="Y158" s="158"/>
      <c r="Z158" s="158"/>
      <c r="AA158" s="158"/>
      <c r="AB158" s="158"/>
      <c r="AC158" s="158"/>
    </row>
    <row r="159" spans="2:29" ht="20.149999999999999" customHeight="1">
      <c r="B159" s="158"/>
      <c r="C159" s="158"/>
      <c r="D159" s="158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  <c r="R159" s="158"/>
      <c r="S159" s="158"/>
      <c r="T159" s="158"/>
      <c r="U159" s="158"/>
      <c r="V159" s="158"/>
      <c r="W159" s="158"/>
      <c r="X159" s="158"/>
      <c r="Y159" s="158"/>
      <c r="Z159" s="158"/>
      <c r="AA159" s="158"/>
      <c r="AB159" s="158"/>
      <c r="AC159" s="158"/>
    </row>
    <row r="160" spans="2:29" ht="20.149999999999999" customHeight="1">
      <c r="B160" s="158"/>
      <c r="C160" s="158"/>
      <c r="D160" s="158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  <c r="R160" s="158"/>
      <c r="S160" s="158"/>
      <c r="T160" s="158"/>
      <c r="U160" s="158"/>
      <c r="V160" s="158"/>
      <c r="W160" s="158"/>
      <c r="X160" s="158"/>
      <c r="Y160" s="158"/>
      <c r="Z160" s="158"/>
      <c r="AA160" s="158"/>
      <c r="AB160" s="158"/>
      <c r="AC160" s="158"/>
    </row>
    <row r="161" spans="2:29" ht="20.149999999999999" customHeight="1">
      <c r="B161" s="158"/>
      <c r="C161" s="158"/>
      <c r="D161" s="158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  <c r="R161" s="158"/>
      <c r="S161" s="158"/>
      <c r="T161" s="158"/>
      <c r="U161" s="158"/>
      <c r="V161" s="158"/>
      <c r="W161" s="158"/>
      <c r="X161" s="158"/>
      <c r="Y161" s="158"/>
      <c r="Z161" s="158"/>
      <c r="AA161" s="158"/>
      <c r="AB161" s="158"/>
      <c r="AC161" s="158"/>
    </row>
    <row r="162" spans="2:29" ht="20.149999999999999" customHeight="1">
      <c r="B162" s="158"/>
      <c r="C162" s="158"/>
      <c r="D162" s="158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  <c r="R162" s="158"/>
      <c r="S162" s="158"/>
      <c r="T162" s="158"/>
      <c r="U162" s="158"/>
      <c r="V162" s="158"/>
      <c r="W162" s="158"/>
      <c r="X162" s="158"/>
      <c r="Y162" s="158"/>
      <c r="Z162" s="158"/>
      <c r="AA162" s="158"/>
      <c r="AB162" s="158"/>
      <c r="AC162" s="158"/>
    </row>
    <row r="163" spans="2:29" ht="20.149999999999999" customHeight="1">
      <c r="B163" s="158"/>
      <c r="C163" s="158"/>
      <c r="D163" s="158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  <c r="R163" s="158"/>
      <c r="S163" s="158"/>
      <c r="T163" s="158"/>
      <c r="U163" s="158"/>
      <c r="V163" s="158"/>
      <c r="W163" s="158"/>
      <c r="X163" s="158"/>
      <c r="Y163" s="158"/>
      <c r="Z163" s="158"/>
      <c r="AA163" s="158"/>
      <c r="AB163" s="158"/>
      <c r="AC163" s="158"/>
    </row>
    <row r="164" spans="2:29" ht="20.149999999999999" customHeight="1">
      <c r="B164" s="158"/>
      <c r="C164" s="158"/>
      <c r="D164" s="158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  <c r="R164" s="158"/>
      <c r="S164" s="158"/>
      <c r="T164" s="158"/>
      <c r="U164" s="158"/>
      <c r="V164" s="158"/>
      <c r="W164" s="158"/>
      <c r="X164" s="158"/>
      <c r="Y164" s="158"/>
      <c r="Z164" s="158"/>
      <c r="AA164" s="158"/>
      <c r="AB164" s="158"/>
      <c r="AC164" s="158"/>
    </row>
    <row r="165" spans="2:29" ht="20.149999999999999" customHeight="1">
      <c r="B165" s="158"/>
      <c r="C165" s="158"/>
      <c r="D165" s="158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  <c r="R165" s="158"/>
      <c r="S165" s="158"/>
      <c r="T165" s="158"/>
      <c r="U165" s="158"/>
      <c r="V165" s="158"/>
      <c r="W165" s="158"/>
      <c r="X165" s="158"/>
      <c r="Y165" s="158"/>
      <c r="Z165" s="158"/>
      <c r="AA165" s="158"/>
      <c r="AB165" s="158"/>
      <c r="AC165" s="158"/>
    </row>
    <row r="166" spans="2:29" ht="20.149999999999999" customHeight="1">
      <c r="B166" s="158"/>
      <c r="C166" s="158"/>
      <c r="D166" s="158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  <c r="R166" s="158"/>
      <c r="S166" s="158"/>
      <c r="T166" s="158"/>
      <c r="U166" s="158"/>
      <c r="V166" s="158"/>
      <c r="W166" s="158"/>
      <c r="X166" s="158"/>
      <c r="Y166" s="158"/>
      <c r="Z166" s="158"/>
      <c r="AA166" s="158"/>
      <c r="AB166" s="158"/>
      <c r="AC166" s="158"/>
    </row>
    <row r="167" spans="2:29" ht="20.149999999999999" customHeight="1">
      <c r="B167" s="158"/>
      <c r="C167" s="158"/>
      <c r="D167" s="158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  <c r="R167" s="158"/>
      <c r="S167" s="158"/>
      <c r="T167" s="158"/>
      <c r="U167" s="158"/>
      <c r="V167" s="158"/>
      <c r="W167" s="158"/>
      <c r="X167" s="158"/>
      <c r="Y167" s="158"/>
      <c r="Z167" s="158"/>
      <c r="AA167" s="158"/>
      <c r="AB167" s="158"/>
      <c r="AC167" s="158"/>
    </row>
    <row r="168" spans="2:29" ht="20.149999999999999" customHeight="1">
      <c r="B168" s="158"/>
      <c r="C168" s="158"/>
      <c r="D168" s="158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  <c r="R168" s="158"/>
      <c r="S168" s="158"/>
      <c r="T168" s="158"/>
      <c r="U168" s="158"/>
      <c r="V168" s="158"/>
      <c r="W168" s="158"/>
      <c r="X168" s="158"/>
      <c r="Y168" s="158"/>
      <c r="Z168" s="158"/>
      <c r="AA168" s="158"/>
      <c r="AB168" s="158"/>
      <c r="AC168" s="158"/>
    </row>
    <row r="169" spans="2:29" ht="20.149999999999999" customHeight="1"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  <c r="R169" s="158"/>
      <c r="S169" s="158"/>
      <c r="T169" s="158"/>
      <c r="U169" s="158"/>
      <c r="V169" s="158"/>
      <c r="W169" s="158"/>
      <c r="X169" s="158"/>
      <c r="Y169" s="158"/>
      <c r="Z169" s="158"/>
      <c r="AA169" s="158"/>
      <c r="AB169" s="158"/>
      <c r="AC169" s="158"/>
    </row>
    <row r="170" spans="2:29" ht="20.149999999999999" customHeight="1">
      <c r="B170" s="158"/>
      <c r="C170" s="158"/>
      <c r="D170" s="158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  <c r="R170" s="158"/>
      <c r="S170" s="158"/>
      <c r="T170" s="158"/>
      <c r="U170" s="158"/>
      <c r="V170" s="158"/>
      <c r="W170" s="158"/>
      <c r="X170" s="158"/>
      <c r="Y170" s="158"/>
      <c r="Z170" s="158"/>
      <c r="AA170" s="158"/>
      <c r="AB170" s="158"/>
      <c r="AC170" s="158"/>
    </row>
    <row r="171" spans="2:29" ht="20.149999999999999" customHeight="1">
      <c r="B171" s="158"/>
      <c r="C171" s="158"/>
      <c r="D171" s="158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  <c r="R171" s="158"/>
      <c r="S171" s="158"/>
      <c r="T171" s="158"/>
      <c r="U171" s="158"/>
      <c r="V171" s="158"/>
      <c r="W171" s="158"/>
      <c r="X171" s="158"/>
      <c r="Y171" s="158"/>
      <c r="Z171" s="158"/>
      <c r="AA171" s="158"/>
      <c r="AB171" s="158"/>
      <c r="AC171" s="158"/>
    </row>
    <row r="172" spans="2:29" ht="20.149999999999999" customHeight="1">
      <c r="B172" s="158"/>
      <c r="C172" s="158"/>
      <c r="D172" s="158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  <c r="R172" s="158"/>
      <c r="S172" s="158"/>
      <c r="T172" s="158"/>
      <c r="U172" s="158"/>
      <c r="V172" s="158"/>
      <c r="W172" s="158"/>
      <c r="X172" s="158"/>
      <c r="Y172" s="158"/>
      <c r="Z172" s="158"/>
      <c r="AA172" s="158"/>
      <c r="AB172" s="158"/>
      <c r="AC172" s="158"/>
    </row>
    <row r="173" spans="2:29" ht="20.149999999999999" customHeight="1">
      <c r="B173" s="158"/>
      <c r="C173" s="158"/>
      <c r="D173" s="158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  <c r="R173" s="158"/>
      <c r="S173" s="158"/>
      <c r="T173" s="158"/>
      <c r="U173" s="158"/>
      <c r="V173" s="158"/>
      <c r="W173" s="158"/>
      <c r="X173" s="158"/>
      <c r="Y173" s="158"/>
      <c r="Z173" s="158"/>
      <c r="AA173" s="158"/>
      <c r="AB173" s="158"/>
      <c r="AC173" s="158"/>
    </row>
    <row r="174" spans="2:29" ht="20.149999999999999" customHeight="1"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  <c r="R174" s="158"/>
      <c r="S174" s="158"/>
      <c r="T174" s="158"/>
      <c r="U174" s="158"/>
      <c r="V174" s="158"/>
      <c r="W174" s="158"/>
      <c r="X174" s="158"/>
      <c r="Y174" s="158"/>
      <c r="Z174" s="158"/>
      <c r="AA174" s="158"/>
      <c r="AB174" s="158"/>
      <c r="AC174" s="158"/>
    </row>
    <row r="175" spans="2:29" ht="20.149999999999999" customHeight="1">
      <c r="B175" s="158"/>
      <c r="C175" s="158"/>
      <c r="D175" s="158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  <c r="R175" s="158"/>
      <c r="S175" s="158"/>
      <c r="T175" s="158"/>
      <c r="U175" s="158"/>
      <c r="V175" s="158"/>
      <c r="W175" s="158"/>
      <c r="X175" s="158"/>
      <c r="Y175" s="158"/>
      <c r="Z175" s="158"/>
      <c r="AA175" s="158"/>
      <c r="AB175" s="158"/>
      <c r="AC175" s="158"/>
    </row>
    <row r="176" spans="2:29" ht="20.149999999999999" customHeight="1">
      <c r="B176" s="158"/>
      <c r="C176" s="158"/>
      <c r="D176" s="158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  <c r="R176" s="158"/>
      <c r="S176" s="158"/>
      <c r="T176" s="158"/>
      <c r="U176" s="158"/>
      <c r="V176" s="158"/>
      <c r="W176" s="158"/>
      <c r="X176" s="158"/>
      <c r="Y176" s="158"/>
      <c r="Z176" s="158"/>
      <c r="AA176" s="158"/>
      <c r="AB176" s="158"/>
      <c r="AC176" s="158"/>
    </row>
    <row r="177" spans="2:29" ht="20.149999999999999" customHeight="1"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  <c r="R177" s="158"/>
      <c r="S177" s="158"/>
      <c r="T177" s="158"/>
      <c r="U177" s="158"/>
      <c r="V177" s="158"/>
      <c r="W177" s="158"/>
      <c r="X177" s="158"/>
      <c r="Y177" s="158"/>
      <c r="Z177" s="158"/>
      <c r="AA177" s="158"/>
      <c r="AB177" s="158"/>
      <c r="AC177" s="158"/>
    </row>
    <row r="178" spans="2:29" ht="20.149999999999999" customHeight="1">
      <c r="B178" s="158"/>
      <c r="C178" s="158"/>
      <c r="D178" s="158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  <c r="R178" s="158"/>
      <c r="S178" s="158"/>
      <c r="T178" s="158"/>
      <c r="U178" s="158"/>
      <c r="V178" s="158"/>
      <c r="W178" s="158"/>
      <c r="X178" s="158"/>
      <c r="Y178" s="158"/>
      <c r="Z178" s="158"/>
      <c r="AA178" s="158"/>
      <c r="AB178" s="158"/>
      <c r="AC178" s="158"/>
    </row>
    <row r="179" spans="2:29" ht="20.149999999999999" customHeight="1">
      <c r="B179" s="158"/>
      <c r="C179" s="158"/>
      <c r="D179" s="158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  <c r="R179" s="158"/>
      <c r="S179" s="158"/>
      <c r="T179" s="158"/>
      <c r="U179" s="158"/>
      <c r="V179" s="158"/>
      <c r="W179" s="158"/>
      <c r="X179" s="158"/>
      <c r="Y179" s="158"/>
      <c r="Z179" s="158"/>
      <c r="AA179" s="158"/>
      <c r="AB179" s="158"/>
      <c r="AC179" s="158"/>
    </row>
    <row r="180" spans="2:29" ht="20.149999999999999" customHeight="1">
      <c r="B180" s="158"/>
      <c r="C180" s="158"/>
      <c r="D180" s="158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  <c r="R180" s="158"/>
      <c r="S180" s="158"/>
      <c r="T180" s="158"/>
      <c r="U180" s="158"/>
      <c r="V180" s="158"/>
      <c r="W180" s="158"/>
      <c r="X180" s="158"/>
      <c r="Y180" s="158"/>
      <c r="Z180" s="158"/>
      <c r="AA180" s="158"/>
      <c r="AB180" s="158"/>
      <c r="AC180" s="158"/>
    </row>
    <row r="181" spans="2:29" ht="20.149999999999999" customHeight="1">
      <c r="B181" s="158"/>
      <c r="C181" s="158"/>
      <c r="D181" s="158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  <c r="R181" s="158"/>
      <c r="S181" s="158"/>
      <c r="T181" s="158"/>
      <c r="U181" s="158"/>
      <c r="V181" s="158"/>
      <c r="W181" s="158"/>
      <c r="X181" s="158"/>
      <c r="Y181" s="158"/>
      <c r="Z181" s="158"/>
      <c r="AA181" s="158"/>
      <c r="AB181" s="158"/>
      <c r="AC181" s="158"/>
    </row>
    <row r="182" spans="2:29" ht="20.149999999999999" customHeight="1">
      <c r="B182" s="158"/>
      <c r="C182" s="158"/>
      <c r="D182" s="158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  <c r="R182" s="158"/>
      <c r="S182" s="158"/>
      <c r="T182" s="158"/>
      <c r="U182" s="158"/>
      <c r="V182" s="158"/>
      <c r="W182" s="158"/>
      <c r="X182" s="158"/>
      <c r="Y182" s="158"/>
      <c r="Z182" s="158"/>
      <c r="AA182" s="158"/>
      <c r="AB182" s="158"/>
      <c r="AC182" s="158"/>
    </row>
    <row r="183" spans="2:29" ht="20.149999999999999" customHeight="1">
      <c r="B183" s="158"/>
      <c r="C183" s="158"/>
      <c r="D183" s="158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  <c r="R183" s="158"/>
      <c r="S183" s="158"/>
      <c r="T183" s="158"/>
      <c r="U183" s="158"/>
      <c r="V183" s="158"/>
      <c r="W183" s="158"/>
      <c r="X183" s="158"/>
      <c r="Y183" s="158"/>
      <c r="Z183" s="158"/>
      <c r="AA183" s="158"/>
      <c r="AB183" s="158"/>
      <c r="AC183" s="158"/>
    </row>
    <row r="184" spans="2:29" ht="20.149999999999999" customHeight="1">
      <c r="B184" s="158"/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  <c r="R184" s="158"/>
      <c r="S184" s="158"/>
      <c r="T184" s="158"/>
      <c r="U184" s="158"/>
      <c r="V184" s="158"/>
      <c r="W184" s="158"/>
      <c r="X184" s="158"/>
      <c r="Y184" s="158"/>
      <c r="Z184" s="158"/>
      <c r="AA184" s="158"/>
      <c r="AB184" s="158"/>
      <c r="AC184" s="158"/>
    </row>
    <row r="185" spans="2:29" ht="20.149999999999999" customHeight="1">
      <c r="B185" s="158"/>
      <c r="C185" s="158"/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  <c r="R185" s="158"/>
      <c r="S185" s="158"/>
      <c r="T185" s="158"/>
      <c r="U185" s="158"/>
      <c r="V185" s="158"/>
      <c r="W185" s="158"/>
      <c r="X185" s="158"/>
      <c r="Y185" s="158"/>
      <c r="Z185" s="158"/>
      <c r="AA185" s="158"/>
      <c r="AB185" s="158"/>
      <c r="AC185" s="158"/>
    </row>
    <row r="186" spans="2:29" ht="20.149999999999999" customHeight="1"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  <c r="P186" s="158"/>
      <c r="Q186" s="158"/>
      <c r="R186" s="158"/>
      <c r="S186" s="158"/>
      <c r="T186" s="158"/>
      <c r="U186" s="158"/>
      <c r="V186" s="158"/>
      <c r="W186" s="158"/>
      <c r="X186" s="158"/>
      <c r="Y186" s="158"/>
      <c r="Z186" s="158"/>
      <c r="AA186" s="158"/>
      <c r="AB186" s="158"/>
      <c r="AC186" s="158"/>
    </row>
    <row r="187" spans="2:29" ht="20.149999999999999" customHeight="1">
      <c r="B187" s="158"/>
      <c r="C187" s="158"/>
      <c r="D187" s="158"/>
      <c r="E187" s="158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  <c r="P187" s="158"/>
      <c r="Q187" s="158"/>
      <c r="R187" s="158"/>
      <c r="S187" s="158"/>
      <c r="T187" s="158"/>
      <c r="U187" s="158"/>
      <c r="V187" s="158"/>
      <c r="W187" s="158"/>
      <c r="X187" s="158"/>
      <c r="Y187" s="158"/>
      <c r="Z187" s="158"/>
      <c r="AA187" s="158"/>
      <c r="AB187" s="158"/>
      <c r="AC187" s="158"/>
    </row>
    <row r="188" spans="2:29" ht="20.149999999999999" customHeight="1">
      <c r="B188" s="158"/>
      <c r="C188" s="158"/>
      <c r="D188" s="158"/>
      <c r="E188" s="158"/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  <c r="R188" s="158"/>
      <c r="S188" s="158"/>
      <c r="T188" s="158"/>
      <c r="U188" s="158"/>
      <c r="V188" s="158"/>
      <c r="W188" s="158"/>
      <c r="X188" s="158"/>
      <c r="Y188" s="158"/>
      <c r="Z188" s="158"/>
      <c r="AA188" s="158"/>
      <c r="AB188" s="158"/>
      <c r="AC188" s="158"/>
    </row>
    <row r="189" spans="2:29" ht="20.149999999999999" customHeight="1"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  <c r="R189" s="158"/>
      <c r="S189" s="158"/>
      <c r="T189" s="158"/>
      <c r="U189" s="158"/>
      <c r="V189" s="158"/>
      <c r="W189" s="158"/>
      <c r="X189" s="158"/>
      <c r="Y189" s="158"/>
      <c r="Z189" s="158"/>
      <c r="AA189" s="158"/>
      <c r="AB189" s="158"/>
      <c r="AC189" s="158"/>
    </row>
    <row r="190" spans="2:29" ht="20.149999999999999" customHeight="1">
      <c r="B190" s="158"/>
      <c r="C190" s="158"/>
      <c r="D190" s="158"/>
      <c r="E190" s="158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  <c r="R190" s="158"/>
      <c r="S190" s="158"/>
      <c r="T190" s="158"/>
      <c r="U190" s="158"/>
      <c r="V190" s="158"/>
      <c r="W190" s="158"/>
      <c r="X190" s="158"/>
      <c r="Y190" s="158"/>
      <c r="Z190" s="158"/>
      <c r="AA190" s="158"/>
      <c r="AB190" s="158"/>
      <c r="AC190" s="158"/>
    </row>
    <row r="191" spans="2:29" ht="20.149999999999999" customHeight="1"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  <c r="R191" s="158"/>
      <c r="S191" s="158"/>
      <c r="T191" s="158"/>
      <c r="U191" s="158"/>
      <c r="V191" s="158"/>
      <c r="W191" s="158"/>
      <c r="X191" s="158"/>
      <c r="Y191" s="158"/>
      <c r="Z191" s="158"/>
      <c r="AA191" s="158"/>
      <c r="AB191" s="158"/>
      <c r="AC191" s="158"/>
    </row>
    <row r="192" spans="2:29" ht="20.149999999999999" customHeight="1"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  <c r="R192" s="158"/>
      <c r="S192" s="158"/>
      <c r="T192" s="158"/>
      <c r="U192" s="158"/>
      <c r="V192" s="158"/>
      <c r="W192" s="158"/>
      <c r="X192" s="158"/>
      <c r="Y192" s="158"/>
      <c r="Z192" s="158"/>
      <c r="AA192" s="158"/>
      <c r="AB192" s="158"/>
      <c r="AC192" s="158"/>
    </row>
    <row r="193" spans="2:29" ht="20.149999999999999" customHeight="1">
      <c r="B193" s="158"/>
      <c r="C193" s="158"/>
      <c r="D193" s="158"/>
      <c r="E193" s="158"/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  <c r="P193" s="158"/>
      <c r="Q193" s="158"/>
      <c r="R193" s="158"/>
      <c r="S193" s="158"/>
      <c r="T193" s="158"/>
      <c r="U193" s="158"/>
      <c r="V193" s="158"/>
      <c r="W193" s="158"/>
      <c r="X193" s="158"/>
      <c r="Y193" s="158"/>
      <c r="Z193" s="158"/>
      <c r="AA193" s="158"/>
      <c r="AB193" s="158"/>
      <c r="AC193" s="158"/>
    </row>
    <row r="194" spans="2:29" ht="20.149999999999999" customHeight="1">
      <c r="B194" s="158"/>
      <c r="C194" s="158"/>
      <c r="D194" s="158"/>
      <c r="E194" s="158"/>
      <c r="F194" s="158"/>
      <c r="G194" s="158"/>
      <c r="H194" s="158"/>
      <c r="I194" s="158"/>
      <c r="J194" s="158"/>
      <c r="K194" s="158"/>
      <c r="L194" s="158"/>
      <c r="M194" s="158"/>
      <c r="N194" s="158"/>
      <c r="O194" s="158"/>
      <c r="P194" s="158"/>
      <c r="Q194" s="158"/>
      <c r="R194" s="158"/>
      <c r="S194" s="158"/>
      <c r="T194" s="158"/>
      <c r="U194" s="158"/>
      <c r="V194" s="158"/>
      <c r="W194" s="158"/>
      <c r="X194" s="158"/>
      <c r="Y194" s="158"/>
      <c r="Z194" s="158"/>
      <c r="AA194" s="158"/>
      <c r="AB194" s="158"/>
      <c r="AC194" s="158"/>
    </row>
    <row r="195" spans="2:29" ht="20.149999999999999" customHeight="1">
      <c r="B195" s="158"/>
      <c r="C195" s="158"/>
      <c r="D195" s="158"/>
      <c r="E195" s="158"/>
      <c r="F195" s="158"/>
      <c r="G195" s="158"/>
      <c r="H195" s="158"/>
      <c r="I195" s="158"/>
      <c r="J195" s="158"/>
      <c r="K195" s="158"/>
      <c r="L195" s="158"/>
      <c r="M195" s="158"/>
      <c r="N195" s="158"/>
      <c r="O195" s="158"/>
      <c r="P195" s="158"/>
      <c r="Q195" s="158"/>
      <c r="R195" s="158"/>
      <c r="S195" s="158"/>
      <c r="T195" s="158"/>
      <c r="U195" s="158"/>
      <c r="V195" s="158"/>
      <c r="W195" s="158"/>
      <c r="X195" s="158"/>
      <c r="Y195" s="158"/>
      <c r="Z195" s="158"/>
      <c r="AA195" s="158"/>
      <c r="AB195" s="158"/>
      <c r="AC195" s="158"/>
    </row>
    <row r="196" spans="2:29" ht="20.149999999999999" customHeight="1">
      <c r="B196" s="158"/>
      <c r="C196" s="158"/>
      <c r="D196" s="158"/>
      <c r="E196" s="158"/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  <c r="P196" s="158"/>
      <c r="Q196" s="158"/>
      <c r="R196" s="158"/>
      <c r="S196" s="158"/>
      <c r="T196" s="158"/>
      <c r="U196" s="158"/>
      <c r="V196" s="158"/>
      <c r="W196" s="158"/>
      <c r="X196" s="158"/>
      <c r="Y196" s="158"/>
      <c r="Z196" s="158"/>
      <c r="AA196" s="158"/>
      <c r="AB196" s="158"/>
      <c r="AC196" s="158"/>
    </row>
    <row r="197" spans="2:29" ht="20.149999999999999" customHeight="1">
      <c r="B197" s="158"/>
      <c r="C197" s="158"/>
      <c r="D197" s="158"/>
      <c r="E197" s="158"/>
      <c r="F197" s="158"/>
      <c r="G197" s="158"/>
      <c r="H197" s="158"/>
      <c r="I197" s="158"/>
      <c r="J197" s="158"/>
      <c r="K197" s="158"/>
      <c r="L197" s="158"/>
      <c r="M197" s="158"/>
      <c r="N197" s="158"/>
      <c r="O197" s="158"/>
      <c r="P197" s="158"/>
      <c r="Q197" s="158"/>
      <c r="R197" s="158"/>
      <c r="S197" s="158"/>
      <c r="T197" s="158"/>
      <c r="U197" s="158"/>
      <c r="V197" s="158"/>
      <c r="W197" s="158"/>
      <c r="X197" s="158"/>
      <c r="Y197" s="158"/>
      <c r="Z197" s="158"/>
      <c r="AA197" s="158"/>
      <c r="AB197" s="158"/>
      <c r="AC197" s="158"/>
    </row>
    <row r="198" spans="2:29" ht="20.149999999999999" customHeight="1">
      <c r="B198" s="158"/>
      <c r="C198" s="158"/>
      <c r="D198" s="158"/>
      <c r="E198" s="158"/>
      <c r="F198" s="158"/>
      <c r="G198" s="158"/>
      <c r="H198" s="158"/>
      <c r="I198" s="158"/>
      <c r="J198" s="158"/>
      <c r="K198" s="158"/>
      <c r="L198" s="158"/>
      <c r="M198" s="158"/>
      <c r="N198" s="158"/>
      <c r="O198" s="158"/>
      <c r="P198" s="158"/>
      <c r="Q198" s="158"/>
      <c r="R198" s="158"/>
      <c r="S198" s="158"/>
      <c r="T198" s="158"/>
      <c r="U198" s="158"/>
      <c r="V198" s="158"/>
      <c r="W198" s="158"/>
      <c r="X198" s="158"/>
      <c r="Y198" s="158"/>
      <c r="Z198" s="158"/>
      <c r="AA198" s="158"/>
      <c r="AB198" s="158"/>
      <c r="AC198" s="158"/>
    </row>
    <row r="199" spans="2:29" ht="20.149999999999999" customHeight="1">
      <c r="B199" s="158"/>
      <c r="C199" s="158"/>
      <c r="D199" s="158"/>
      <c r="E199" s="158"/>
      <c r="F199" s="158"/>
      <c r="G199" s="158"/>
      <c r="H199" s="158"/>
      <c r="I199" s="158"/>
      <c r="J199" s="158"/>
      <c r="K199" s="158"/>
      <c r="L199" s="158"/>
      <c r="M199" s="158"/>
      <c r="N199" s="158"/>
      <c r="O199" s="158"/>
      <c r="P199" s="158"/>
      <c r="Q199" s="158"/>
      <c r="R199" s="158"/>
      <c r="S199" s="158"/>
      <c r="T199" s="158"/>
      <c r="U199" s="158"/>
      <c r="V199" s="158"/>
      <c r="W199" s="158"/>
      <c r="X199" s="158"/>
      <c r="Y199" s="158"/>
      <c r="Z199" s="158"/>
      <c r="AA199" s="158"/>
      <c r="AB199" s="158"/>
      <c r="AC199" s="158"/>
    </row>
    <row r="200" spans="2:29" ht="20.149999999999999" customHeight="1">
      <c r="B200" s="158"/>
      <c r="C200" s="158"/>
      <c r="D200" s="158"/>
      <c r="E200" s="158"/>
      <c r="F200" s="158"/>
      <c r="G200" s="158"/>
      <c r="H200" s="158"/>
      <c r="I200" s="158"/>
      <c r="J200" s="158"/>
      <c r="K200" s="158"/>
      <c r="L200" s="158"/>
      <c r="M200" s="158"/>
      <c r="N200" s="158"/>
      <c r="O200" s="158"/>
      <c r="P200" s="158"/>
      <c r="Q200" s="158"/>
      <c r="R200" s="158"/>
      <c r="S200" s="158"/>
      <c r="T200" s="158"/>
      <c r="U200" s="158"/>
      <c r="V200" s="158"/>
      <c r="W200" s="158"/>
      <c r="X200" s="158"/>
      <c r="Y200" s="158"/>
      <c r="Z200" s="158"/>
      <c r="AA200" s="158"/>
      <c r="AB200" s="158"/>
      <c r="AC200" s="158"/>
    </row>
    <row r="201" spans="2:29" ht="20.149999999999999" customHeight="1">
      <c r="B201" s="158"/>
      <c r="C201" s="158"/>
      <c r="D201" s="158"/>
      <c r="E201" s="158"/>
      <c r="F201" s="158"/>
      <c r="G201" s="158"/>
      <c r="H201" s="158"/>
      <c r="I201" s="158"/>
      <c r="J201" s="158"/>
      <c r="K201" s="158"/>
      <c r="L201" s="158"/>
      <c r="M201" s="158"/>
      <c r="N201" s="158"/>
      <c r="O201" s="158"/>
      <c r="P201" s="158"/>
      <c r="Q201" s="158"/>
      <c r="R201" s="158"/>
      <c r="S201" s="158"/>
      <c r="T201" s="158"/>
      <c r="U201" s="158"/>
      <c r="V201" s="158"/>
      <c r="W201" s="158"/>
      <c r="X201" s="158"/>
      <c r="Y201" s="158"/>
      <c r="Z201" s="158"/>
      <c r="AA201" s="158"/>
      <c r="AB201" s="158"/>
      <c r="AC201" s="158"/>
    </row>
    <row r="202" spans="2:29" ht="20.149999999999999" customHeight="1">
      <c r="B202" s="158"/>
      <c r="C202" s="158"/>
      <c r="D202" s="158"/>
      <c r="E202" s="158"/>
      <c r="F202" s="158"/>
      <c r="G202" s="158"/>
      <c r="H202" s="158"/>
      <c r="I202" s="158"/>
      <c r="J202" s="158"/>
      <c r="K202" s="158"/>
      <c r="L202" s="158"/>
      <c r="M202" s="158"/>
      <c r="N202" s="158"/>
      <c r="O202" s="158"/>
      <c r="P202" s="158"/>
      <c r="Q202" s="158"/>
      <c r="R202" s="158"/>
      <c r="S202" s="158"/>
      <c r="T202" s="158"/>
      <c r="U202" s="158"/>
      <c r="V202" s="158"/>
      <c r="W202" s="158"/>
      <c r="X202" s="158"/>
      <c r="Y202" s="158"/>
      <c r="Z202" s="158"/>
      <c r="AA202" s="158"/>
      <c r="AB202" s="158"/>
      <c r="AC202" s="158"/>
    </row>
    <row r="203" spans="2:29" ht="20.149999999999999" customHeight="1">
      <c r="B203" s="158"/>
      <c r="C203" s="158"/>
      <c r="D203" s="158"/>
      <c r="E203" s="158"/>
      <c r="F203" s="158"/>
      <c r="G203" s="158"/>
      <c r="H203" s="158"/>
      <c r="I203" s="158"/>
      <c r="J203" s="158"/>
      <c r="K203" s="158"/>
      <c r="L203" s="158"/>
      <c r="M203" s="158"/>
      <c r="N203" s="158"/>
      <c r="O203" s="158"/>
      <c r="P203" s="158"/>
      <c r="Q203" s="158"/>
      <c r="R203" s="158"/>
      <c r="S203" s="158"/>
      <c r="T203" s="158"/>
      <c r="U203" s="158"/>
      <c r="V203" s="158"/>
      <c r="W203" s="158"/>
      <c r="X203" s="158"/>
      <c r="Y203" s="158"/>
      <c r="Z203" s="158"/>
      <c r="AA203" s="158"/>
      <c r="AB203" s="158"/>
      <c r="AC203" s="158"/>
    </row>
    <row r="204" spans="2:29" ht="20.149999999999999" customHeight="1">
      <c r="B204" s="158"/>
      <c r="C204" s="158"/>
      <c r="D204" s="158"/>
      <c r="E204" s="158"/>
      <c r="F204" s="158"/>
      <c r="G204" s="158"/>
      <c r="H204" s="158"/>
      <c r="I204" s="158"/>
      <c r="J204" s="158"/>
      <c r="K204" s="158"/>
      <c r="L204" s="158"/>
      <c r="M204" s="158"/>
      <c r="N204" s="158"/>
      <c r="O204" s="158"/>
      <c r="P204" s="158"/>
      <c r="Q204" s="158"/>
      <c r="R204" s="158"/>
      <c r="S204" s="158"/>
      <c r="T204" s="158"/>
      <c r="U204" s="158"/>
      <c r="V204" s="158"/>
      <c r="W204" s="158"/>
      <c r="X204" s="158"/>
      <c r="Y204" s="158"/>
      <c r="Z204" s="158"/>
      <c r="AA204" s="158"/>
      <c r="AB204" s="158"/>
      <c r="AC204" s="158"/>
    </row>
    <row r="205" spans="2:29" ht="20.149999999999999" customHeight="1">
      <c r="B205" s="158"/>
      <c r="C205" s="158"/>
      <c r="D205" s="158"/>
      <c r="E205" s="158"/>
      <c r="F205" s="158"/>
      <c r="G205" s="158"/>
      <c r="H205" s="158"/>
      <c r="I205" s="158"/>
      <c r="J205" s="158"/>
      <c r="K205" s="158"/>
      <c r="L205" s="158"/>
      <c r="M205" s="158"/>
      <c r="N205" s="158"/>
      <c r="O205" s="158"/>
      <c r="P205" s="158"/>
      <c r="Q205" s="158"/>
      <c r="R205" s="158"/>
      <c r="S205" s="158"/>
      <c r="T205" s="158"/>
      <c r="U205" s="158"/>
      <c r="V205" s="158"/>
      <c r="W205" s="158"/>
      <c r="X205" s="158"/>
      <c r="Y205" s="158"/>
      <c r="Z205" s="158"/>
      <c r="AA205" s="158"/>
      <c r="AB205" s="158"/>
      <c r="AC205" s="158"/>
    </row>
    <row r="206" spans="2:29" ht="20.149999999999999" customHeight="1">
      <c r="B206" s="158"/>
      <c r="C206" s="158"/>
      <c r="D206" s="158"/>
      <c r="E206" s="158"/>
      <c r="F206" s="158"/>
      <c r="G206" s="158"/>
      <c r="H206" s="158"/>
      <c r="I206" s="158"/>
      <c r="J206" s="158"/>
      <c r="K206" s="158"/>
      <c r="L206" s="158"/>
      <c r="M206" s="158"/>
      <c r="N206" s="158"/>
      <c r="O206" s="158"/>
      <c r="P206" s="158"/>
      <c r="Q206" s="158"/>
      <c r="R206" s="158"/>
      <c r="S206" s="158"/>
      <c r="T206" s="158"/>
      <c r="U206" s="158"/>
      <c r="V206" s="158"/>
      <c r="W206" s="158"/>
      <c r="X206" s="158"/>
      <c r="Y206" s="158"/>
      <c r="Z206" s="158"/>
      <c r="AA206" s="158"/>
      <c r="AB206" s="158"/>
      <c r="AC206" s="158"/>
    </row>
    <row r="207" spans="2:29" ht="20.149999999999999" customHeight="1">
      <c r="B207" s="158"/>
      <c r="C207" s="158"/>
      <c r="D207" s="158"/>
      <c r="E207" s="158"/>
      <c r="F207" s="158"/>
      <c r="G207" s="158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  <c r="R207" s="158"/>
      <c r="S207" s="158"/>
      <c r="T207" s="158"/>
      <c r="U207" s="158"/>
      <c r="V207" s="158"/>
      <c r="W207" s="158"/>
      <c r="X207" s="158"/>
      <c r="Y207" s="158"/>
      <c r="Z207" s="158"/>
      <c r="AA207" s="158"/>
      <c r="AB207" s="158"/>
      <c r="AC207" s="158"/>
    </row>
    <row r="208" spans="2:29" ht="20.149999999999999" customHeight="1">
      <c r="B208" s="158"/>
      <c r="C208" s="158"/>
      <c r="D208" s="158"/>
      <c r="E208" s="158"/>
      <c r="F208" s="158"/>
      <c r="G208" s="158"/>
      <c r="H208" s="158"/>
      <c r="I208" s="158"/>
      <c r="J208" s="158"/>
      <c r="K208" s="158"/>
      <c r="L208" s="158"/>
      <c r="M208" s="158"/>
      <c r="N208" s="158"/>
      <c r="O208" s="158"/>
      <c r="P208" s="158"/>
      <c r="Q208" s="158"/>
      <c r="R208" s="158"/>
      <c r="S208" s="158"/>
      <c r="T208" s="158"/>
      <c r="U208" s="158"/>
      <c r="V208" s="158"/>
      <c r="W208" s="158"/>
      <c r="X208" s="158"/>
      <c r="Y208" s="158"/>
      <c r="Z208" s="158"/>
      <c r="AA208" s="158"/>
      <c r="AB208" s="158"/>
      <c r="AC208" s="158"/>
    </row>
    <row r="209" spans="2:29" ht="20.149999999999999" customHeight="1">
      <c r="B209" s="158"/>
      <c r="C209" s="158"/>
      <c r="D209" s="158"/>
      <c r="E209" s="158"/>
      <c r="F209" s="158"/>
      <c r="G209" s="158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  <c r="R209" s="158"/>
      <c r="S209" s="158"/>
      <c r="T209" s="158"/>
      <c r="U209" s="158"/>
      <c r="V209" s="158"/>
      <c r="W209" s="158"/>
      <c r="X209" s="158"/>
      <c r="Y209" s="158"/>
      <c r="Z209" s="158"/>
      <c r="AA209" s="158"/>
      <c r="AB209" s="158"/>
      <c r="AC209" s="158"/>
    </row>
    <row r="210" spans="2:29" ht="20.149999999999999" customHeight="1">
      <c r="B210" s="158"/>
      <c r="C210" s="158"/>
      <c r="D210" s="158"/>
      <c r="E210" s="158"/>
      <c r="F210" s="158"/>
      <c r="G210" s="158"/>
      <c r="H210" s="158"/>
      <c r="I210" s="158"/>
      <c r="J210" s="158"/>
      <c r="K210" s="158"/>
      <c r="L210" s="158"/>
      <c r="M210" s="158"/>
      <c r="N210" s="158"/>
      <c r="O210" s="158"/>
      <c r="P210" s="158"/>
      <c r="Q210" s="158"/>
      <c r="R210" s="158"/>
      <c r="S210" s="158"/>
      <c r="T210" s="158"/>
      <c r="U210" s="158"/>
      <c r="V210" s="158"/>
      <c r="W210" s="158"/>
      <c r="X210" s="158"/>
      <c r="Y210" s="158"/>
      <c r="Z210" s="158"/>
      <c r="AA210" s="158"/>
      <c r="AB210" s="158"/>
      <c r="AC210" s="158"/>
    </row>
    <row r="211" spans="2:29" ht="20.149999999999999" customHeight="1">
      <c r="B211" s="158"/>
      <c r="C211" s="158"/>
      <c r="D211" s="158"/>
      <c r="E211" s="158"/>
      <c r="F211" s="158"/>
      <c r="G211" s="158"/>
      <c r="H211" s="158"/>
      <c r="I211" s="158"/>
      <c r="J211" s="158"/>
      <c r="K211" s="158"/>
      <c r="L211" s="158"/>
      <c r="M211" s="158"/>
      <c r="N211" s="158"/>
      <c r="O211" s="158"/>
      <c r="P211" s="158"/>
      <c r="Q211" s="158"/>
      <c r="R211" s="158"/>
      <c r="S211" s="158"/>
      <c r="T211" s="158"/>
      <c r="U211" s="158"/>
      <c r="V211" s="158"/>
      <c r="W211" s="158"/>
      <c r="X211" s="158"/>
      <c r="Y211" s="158"/>
      <c r="Z211" s="158"/>
      <c r="AA211" s="158"/>
      <c r="AB211" s="158"/>
      <c r="AC211" s="158"/>
    </row>
    <row r="212" spans="2:29" ht="20.149999999999999" customHeight="1">
      <c r="B212" s="158"/>
      <c r="C212" s="158"/>
      <c r="D212" s="158"/>
      <c r="E212" s="158"/>
      <c r="F212" s="158"/>
      <c r="G212" s="158"/>
      <c r="H212" s="158"/>
      <c r="I212" s="158"/>
      <c r="J212" s="158"/>
      <c r="K212" s="158"/>
      <c r="L212" s="158"/>
      <c r="M212" s="158"/>
      <c r="N212" s="158"/>
      <c r="O212" s="158"/>
      <c r="P212" s="158"/>
      <c r="Q212" s="158"/>
      <c r="R212" s="158"/>
      <c r="S212" s="158"/>
      <c r="T212" s="158"/>
      <c r="U212" s="158"/>
      <c r="V212" s="158"/>
      <c r="W212" s="158"/>
      <c r="X212" s="158"/>
      <c r="Y212" s="158"/>
      <c r="Z212" s="158"/>
      <c r="AA212" s="158"/>
      <c r="AB212" s="158"/>
      <c r="AC212" s="158"/>
    </row>
    <row r="213" spans="2:29" ht="20.149999999999999" customHeight="1">
      <c r="B213" s="158"/>
      <c r="C213" s="158"/>
      <c r="D213" s="158"/>
      <c r="E213" s="158"/>
      <c r="F213" s="158"/>
      <c r="G213" s="158"/>
      <c r="H213" s="158"/>
      <c r="I213" s="158"/>
      <c r="J213" s="158"/>
      <c r="K213" s="158"/>
      <c r="L213" s="158"/>
      <c r="M213" s="158"/>
      <c r="N213" s="158"/>
      <c r="O213" s="158"/>
      <c r="P213" s="158"/>
      <c r="Q213" s="158"/>
      <c r="R213" s="158"/>
      <c r="S213" s="158"/>
      <c r="T213" s="158"/>
      <c r="U213" s="158"/>
      <c r="V213" s="158"/>
      <c r="W213" s="158"/>
      <c r="X213" s="158"/>
      <c r="Y213" s="158"/>
      <c r="Z213" s="158"/>
      <c r="AA213" s="158"/>
      <c r="AB213" s="158"/>
      <c r="AC213" s="158"/>
    </row>
    <row r="214" spans="2:29" ht="20.149999999999999" customHeight="1">
      <c r="B214" s="158"/>
      <c r="C214" s="158"/>
      <c r="D214" s="158"/>
      <c r="E214" s="158"/>
      <c r="F214" s="158"/>
      <c r="G214" s="158"/>
      <c r="H214" s="158"/>
      <c r="I214" s="158"/>
      <c r="J214" s="158"/>
      <c r="K214" s="158"/>
      <c r="L214" s="158"/>
      <c r="M214" s="158"/>
      <c r="N214" s="158"/>
      <c r="O214" s="158"/>
      <c r="P214" s="158"/>
      <c r="Q214" s="158"/>
      <c r="R214" s="158"/>
      <c r="S214" s="158"/>
      <c r="T214" s="158"/>
      <c r="U214" s="158"/>
      <c r="V214" s="158"/>
      <c r="W214" s="158"/>
      <c r="X214" s="158"/>
      <c r="Y214" s="158"/>
      <c r="Z214" s="158"/>
      <c r="AA214" s="158"/>
      <c r="AB214" s="158"/>
      <c r="AC214" s="158"/>
    </row>
    <row r="215" spans="2:29" ht="20.149999999999999" customHeight="1">
      <c r="B215" s="158"/>
      <c r="C215" s="158"/>
      <c r="D215" s="158"/>
      <c r="E215" s="158"/>
      <c r="F215" s="158"/>
      <c r="G215" s="158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  <c r="R215" s="158"/>
      <c r="S215" s="158"/>
      <c r="T215" s="158"/>
      <c r="U215" s="158"/>
      <c r="V215" s="158"/>
      <c r="W215" s="158"/>
      <c r="X215" s="158"/>
      <c r="Y215" s="158"/>
      <c r="Z215" s="158"/>
      <c r="AA215" s="158"/>
      <c r="AB215" s="158"/>
      <c r="AC215" s="158"/>
    </row>
    <row r="216" spans="2:29" ht="20.149999999999999" customHeight="1">
      <c r="B216" s="158"/>
      <c r="C216" s="158"/>
      <c r="D216" s="158"/>
      <c r="E216" s="158"/>
      <c r="F216" s="158"/>
      <c r="G216" s="158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  <c r="R216" s="158"/>
      <c r="S216" s="158"/>
      <c r="T216" s="158"/>
      <c r="U216" s="158"/>
      <c r="V216" s="158"/>
      <c r="W216" s="158"/>
      <c r="X216" s="158"/>
      <c r="Y216" s="158"/>
      <c r="Z216" s="158"/>
      <c r="AA216" s="158"/>
      <c r="AB216" s="158"/>
      <c r="AC216" s="158"/>
    </row>
    <row r="217" spans="2:29" ht="20.149999999999999" customHeight="1">
      <c r="B217" s="158"/>
      <c r="C217" s="158"/>
      <c r="D217" s="158"/>
      <c r="E217" s="158"/>
      <c r="F217" s="158"/>
      <c r="G217" s="158"/>
      <c r="H217" s="158"/>
      <c r="I217" s="158"/>
      <c r="J217" s="158"/>
      <c r="K217" s="158"/>
      <c r="L217" s="158"/>
      <c r="M217" s="158"/>
      <c r="N217" s="158"/>
      <c r="O217" s="158"/>
      <c r="P217" s="158"/>
      <c r="Q217" s="158"/>
      <c r="R217" s="158"/>
      <c r="S217" s="158"/>
      <c r="T217" s="158"/>
      <c r="U217" s="158"/>
      <c r="V217" s="158"/>
      <c r="W217" s="158"/>
      <c r="X217" s="158"/>
      <c r="Y217" s="158"/>
      <c r="Z217" s="158"/>
      <c r="AA217" s="158"/>
      <c r="AB217" s="158"/>
      <c r="AC217" s="158"/>
    </row>
    <row r="218" spans="2:29" ht="20.149999999999999" customHeight="1">
      <c r="B218" s="158"/>
      <c r="C218" s="158"/>
      <c r="D218" s="158"/>
      <c r="E218" s="158"/>
      <c r="F218" s="158"/>
      <c r="G218" s="158"/>
      <c r="H218" s="158"/>
      <c r="I218" s="158"/>
      <c r="J218" s="158"/>
      <c r="K218" s="158"/>
      <c r="L218" s="158"/>
      <c r="M218" s="158"/>
      <c r="N218" s="158"/>
      <c r="O218" s="158"/>
      <c r="P218" s="158"/>
      <c r="Q218" s="158"/>
      <c r="R218" s="158"/>
      <c r="S218" s="158"/>
      <c r="T218" s="158"/>
      <c r="U218" s="158"/>
      <c r="V218" s="158"/>
      <c r="W218" s="158"/>
      <c r="X218" s="158"/>
      <c r="Y218" s="158"/>
      <c r="Z218" s="158"/>
      <c r="AA218" s="158"/>
      <c r="AB218" s="158"/>
      <c r="AC218" s="158"/>
    </row>
    <row r="219" spans="2:29" ht="20.149999999999999" customHeight="1">
      <c r="B219" s="158"/>
      <c r="C219" s="158"/>
      <c r="D219" s="158"/>
      <c r="E219" s="158"/>
      <c r="F219" s="158"/>
      <c r="G219" s="158"/>
      <c r="H219" s="158"/>
      <c r="I219" s="158"/>
      <c r="J219" s="158"/>
      <c r="K219" s="158"/>
      <c r="L219" s="158"/>
      <c r="M219" s="158"/>
      <c r="N219" s="158"/>
      <c r="O219" s="158"/>
      <c r="P219" s="158"/>
      <c r="Q219" s="158"/>
      <c r="R219" s="158"/>
      <c r="S219" s="158"/>
      <c r="T219" s="158"/>
      <c r="U219" s="158"/>
      <c r="V219" s="158"/>
      <c r="W219" s="158"/>
      <c r="X219" s="158"/>
      <c r="Y219" s="158"/>
      <c r="Z219" s="158"/>
      <c r="AA219" s="158"/>
      <c r="AB219" s="158"/>
      <c r="AC219" s="158"/>
    </row>
    <row r="220" spans="2:29" ht="20.149999999999999" customHeight="1">
      <c r="B220" s="158"/>
      <c r="C220" s="158"/>
      <c r="D220" s="158"/>
      <c r="E220" s="158"/>
      <c r="F220" s="158"/>
      <c r="G220" s="158"/>
      <c r="H220" s="158"/>
      <c r="I220" s="158"/>
      <c r="J220" s="158"/>
      <c r="K220" s="158"/>
      <c r="L220" s="158"/>
      <c r="M220" s="158"/>
      <c r="N220" s="158"/>
      <c r="O220" s="158"/>
      <c r="P220" s="158"/>
      <c r="Q220" s="158"/>
      <c r="R220" s="158"/>
      <c r="S220" s="158"/>
      <c r="T220" s="158"/>
      <c r="U220" s="158"/>
      <c r="V220" s="158"/>
      <c r="W220" s="158"/>
      <c r="X220" s="158"/>
      <c r="Y220" s="158"/>
      <c r="Z220" s="158"/>
      <c r="AA220" s="158"/>
      <c r="AB220" s="158"/>
      <c r="AC220" s="158"/>
    </row>
    <row r="221" spans="2:29" ht="20.149999999999999" customHeight="1">
      <c r="B221" s="158"/>
      <c r="C221" s="158"/>
      <c r="D221" s="158"/>
      <c r="E221" s="158"/>
      <c r="F221" s="158"/>
      <c r="G221" s="158"/>
      <c r="H221" s="158"/>
      <c r="I221" s="158"/>
      <c r="J221" s="158"/>
      <c r="K221" s="158"/>
      <c r="L221" s="158"/>
      <c r="M221" s="158"/>
      <c r="N221" s="158"/>
      <c r="O221" s="158"/>
      <c r="P221" s="158"/>
      <c r="Q221" s="158"/>
      <c r="R221" s="158"/>
      <c r="S221" s="158"/>
      <c r="T221" s="158"/>
      <c r="U221" s="158"/>
      <c r="V221" s="158"/>
      <c r="W221" s="158"/>
      <c r="X221" s="158"/>
      <c r="Y221" s="158"/>
      <c r="Z221" s="158"/>
      <c r="AA221" s="158"/>
      <c r="AB221" s="158"/>
      <c r="AC221" s="158"/>
    </row>
    <row r="222" spans="2:29" ht="20.149999999999999" customHeight="1">
      <c r="B222" s="158"/>
      <c r="C222" s="158"/>
      <c r="D222" s="158"/>
      <c r="E222" s="158"/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  <c r="R222" s="158"/>
      <c r="S222" s="158"/>
      <c r="T222" s="158"/>
      <c r="U222" s="158"/>
      <c r="V222" s="158"/>
      <c r="W222" s="158"/>
      <c r="X222" s="158"/>
      <c r="Y222" s="158"/>
      <c r="Z222" s="158"/>
      <c r="AA222" s="158"/>
      <c r="AB222" s="158"/>
      <c r="AC222" s="158"/>
    </row>
    <row r="223" spans="2:29" ht="20.149999999999999" customHeight="1">
      <c r="B223" s="158"/>
      <c r="C223" s="158"/>
      <c r="D223" s="158"/>
      <c r="E223" s="158"/>
      <c r="F223" s="158"/>
      <c r="G223" s="158"/>
      <c r="H223" s="158"/>
      <c r="I223" s="158"/>
      <c r="J223" s="158"/>
      <c r="K223" s="158"/>
      <c r="L223" s="158"/>
      <c r="M223" s="158"/>
      <c r="N223" s="158"/>
      <c r="O223" s="158"/>
      <c r="P223" s="158"/>
      <c r="Q223" s="158"/>
      <c r="R223" s="158"/>
      <c r="S223" s="158"/>
      <c r="T223" s="158"/>
      <c r="U223" s="158"/>
      <c r="V223" s="158"/>
      <c r="W223" s="158"/>
      <c r="X223" s="158"/>
      <c r="Y223" s="158"/>
      <c r="Z223" s="158"/>
      <c r="AA223" s="158"/>
      <c r="AB223" s="158"/>
      <c r="AC223" s="158"/>
    </row>
    <row r="224" spans="2:29" ht="20.149999999999999" customHeight="1">
      <c r="B224" s="158"/>
      <c r="C224" s="158"/>
      <c r="D224" s="158"/>
      <c r="E224" s="158"/>
      <c r="F224" s="158"/>
      <c r="G224" s="158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  <c r="R224" s="158"/>
      <c r="S224" s="158"/>
      <c r="T224" s="158"/>
      <c r="U224" s="158"/>
      <c r="V224" s="158"/>
      <c r="W224" s="158"/>
      <c r="X224" s="158"/>
      <c r="Y224" s="158"/>
      <c r="Z224" s="158"/>
      <c r="AA224" s="158"/>
      <c r="AB224" s="158"/>
      <c r="AC224" s="158"/>
    </row>
    <row r="225" spans="2:29" ht="20.149999999999999" customHeight="1">
      <c r="B225" s="158"/>
      <c r="C225" s="158"/>
      <c r="D225" s="158"/>
      <c r="E225" s="158"/>
      <c r="F225" s="158"/>
      <c r="G225" s="158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  <c r="R225" s="158"/>
      <c r="S225" s="158"/>
      <c r="T225" s="158"/>
      <c r="U225" s="158"/>
      <c r="V225" s="158"/>
      <c r="W225" s="158"/>
      <c r="X225" s="158"/>
      <c r="Y225" s="158"/>
      <c r="Z225" s="158"/>
      <c r="AA225" s="158"/>
      <c r="AB225" s="158"/>
      <c r="AC225" s="158"/>
    </row>
    <row r="226" spans="2:29" ht="20.149999999999999" customHeight="1">
      <c r="B226" s="158"/>
      <c r="C226" s="158"/>
      <c r="D226" s="158"/>
      <c r="E226" s="158"/>
      <c r="F226" s="158"/>
      <c r="G226" s="158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  <c r="R226" s="158"/>
      <c r="S226" s="158"/>
      <c r="T226" s="158"/>
      <c r="U226" s="158"/>
      <c r="V226" s="158"/>
      <c r="W226" s="158"/>
      <c r="X226" s="158"/>
      <c r="Y226" s="158"/>
      <c r="Z226" s="158"/>
      <c r="AA226" s="158"/>
      <c r="AB226" s="158"/>
      <c r="AC226" s="158"/>
    </row>
    <row r="227" spans="2:29" ht="20.149999999999999" customHeight="1">
      <c r="B227" s="158"/>
      <c r="C227" s="158"/>
      <c r="D227" s="158"/>
      <c r="E227" s="158"/>
      <c r="F227" s="158"/>
      <c r="G227" s="158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  <c r="R227" s="158"/>
      <c r="S227" s="158"/>
      <c r="T227" s="158"/>
      <c r="U227" s="158"/>
      <c r="V227" s="158"/>
      <c r="W227" s="158"/>
      <c r="X227" s="158"/>
      <c r="Y227" s="158"/>
      <c r="Z227" s="158"/>
      <c r="AA227" s="158"/>
      <c r="AB227" s="158"/>
      <c r="AC227" s="158"/>
    </row>
    <row r="228" spans="2:29" ht="20.149999999999999" customHeight="1">
      <c r="B228" s="158"/>
      <c r="C228" s="158"/>
      <c r="D228" s="158"/>
      <c r="E228" s="158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  <c r="R228" s="158"/>
      <c r="S228" s="158"/>
      <c r="T228" s="158"/>
      <c r="U228" s="158"/>
      <c r="V228" s="158"/>
      <c r="W228" s="158"/>
      <c r="X228" s="158"/>
      <c r="Y228" s="158"/>
      <c r="Z228" s="158"/>
      <c r="AA228" s="158"/>
      <c r="AB228" s="158"/>
      <c r="AC228" s="158"/>
    </row>
    <row r="229" spans="2:29" ht="20.149999999999999" customHeight="1">
      <c r="B229" s="158"/>
      <c r="C229" s="158"/>
      <c r="D229" s="158"/>
      <c r="E229" s="158"/>
      <c r="F229" s="158"/>
      <c r="G229" s="158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  <c r="R229" s="158"/>
      <c r="S229" s="158"/>
      <c r="T229" s="158"/>
      <c r="U229" s="158"/>
      <c r="V229" s="158"/>
      <c r="W229" s="158"/>
      <c r="X229" s="158"/>
      <c r="Y229" s="158"/>
      <c r="Z229" s="158"/>
      <c r="AA229" s="158"/>
      <c r="AB229" s="158"/>
      <c r="AC229" s="158"/>
    </row>
    <row r="230" spans="2:29" ht="20.149999999999999" customHeight="1">
      <c r="B230" s="158"/>
      <c r="C230" s="158"/>
      <c r="D230" s="158"/>
      <c r="E230" s="158"/>
      <c r="F230" s="158"/>
      <c r="G230" s="158"/>
      <c r="H230" s="158"/>
      <c r="I230" s="158"/>
      <c r="J230" s="158"/>
      <c r="K230" s="158"/>
      <c r="L230" s="158"/>
      <c r="M230" s="158"/>
      <c r="N230" s="158"/>
      <c r="O230" s="158"/>
      <c r="P230" s="158"/>
      <c r="Q230" s="158"/>
      <c r="R230" s="158"/>
      <c r="S230" s="158"/>
      <c r="T230" s="158"/>
      <c r="U230" s="158"/>
      <c r="V230" s="158"/>
      <c r="W230" s="158"/>
      <c r="X230" s="158"/>
      <c r="Y230" s="158"/>
      <c r="Z230" s="158"/>
      <c r="AA230" s="158"/>
      <c r="AB230" s="158"/>
      <c r="AC230" s="158"/>
    </row>
    <row r="231" spans="2:29" ht="20.149999999999999" customHeight="1">
      <c r="B231" s="158"/>
      <c r="C231" s="158"/>
      <c r="D231" s="158"/>
      <c r="E231" s="158"/>
      <c r="F231" s="158"/>
      <c r="G231" s="158"/>
      <c r="H231" s="158"/>
      <c r="I231" s="158"/>
      <c r="J231" s="158"/>
      <c r="K231" s="158"/>
      <c r="L231" s="158"/>
      <c r="M231" s="158"/>
      <c r="N231" s="158"/>
      <c r="O231" s="158"/>
      <c r="P231" s="158"/>
      <c r="Q231" s="158"/>
      <c r="R231" s="158"/>
      <c r="S231" s="158"/>
      <c r="T231" s="158"/>
      <c r="U231" s="158"/>
      <c r="V231" s="158"/>
      <c r="W231" s="158"/>
      <c r="X231" s="158"/>
      <c r="Y231" s="158"/>
      <c r="Z231" s="158"/>
      <c r="AA231" s="158"/>
      <c r="AB231" s="158"/>
      <c r="AC231" s="158"/>
    </row>
    <row r="232" spans="2:29" ht="20.149999999999999" customHeight="1">
      <c r="B232" s="158"/>
      <c r="C232" s="158"/>
      <c r="D232" s="158"/>
      <c r="E232" s="158"/>
      <c r="F232" s="158"/>
      <c r="G232" s="158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  <c r="R232" s="158"/>
      <c r="S232" s="158"/>
      <c r="T232" s="158"/>
      <c r="U232" s="158"/>
      <c r="V232" s="158"/>
      <c r="W232" s="158"/>
      <c r="X232" s="158"/>
      <c r="Y232" s="158"/>
      <c r="Z232" s="158"/>
      <c r="AA232" s="158"/>
      <c r="AB232" s="158"/>
      <c r="AC232" s="158"/>
    </row>
    <row r="233" spans="2:29" ht="20.149999999999999" customHeight="1">
      <c r="B233" s="158"/>
      <c r="C233" s="158"/>
      <c r="D233" s="158"/>
      <c r="E233" s="158"/>
      <c r="F233" s="158"/>
      <c r="G233" s="158"/>
      <c r="H233" s="158"/>
      <c r="I233" s="158"/>
      <c r="J233" s="158"/>
      <c r="K233" s="158"/>
      <c r="L233" s="158"/>
      <c r="M233" s="158"/>
      <c r="N233" s="158"/>
      <c r="O233" s="158"/>
      <c r="P233" s="158"/>
      <c r="Q233" s="158"/>
      <c r="R233" s="158"/>
      <c r="S233" s="158"/>
      <c r="T233" s="158"/>
      <c r="U233" s="158"/>
      <c r="V233" s="158"/>
      <c r="W233" s="158"/>
      <c r="X233" s="158"/>
      <c r="Y233" s="158"/>
      <c r="Z233" s="158"/>
      <c r="AA233" s="158"/>
      <c r="AB233" s="158"/>
      <c r="AC233" s="158"/>
    </row>
    <row r="234" spans="2:29" ht="20.149999999999999" customHeight="1">
      <c r="B234" s="158"/>
      <c r="C234" s="158"/>
      <c r="D234" s="158"/>
      <c r="E234" s="158"/>
      <c r="F234" s="158"/>
      <c r="G234" s="158"/>
      <c r="H234" s="158"/>
      <c r="I234" s="158"/>
      <c r="J234" s="158"/>
      <c r="K234" s="158"/>
      <c r="L234" s="158"/>
      <c r="M234" s="158"/>
      <c r="N234" s="158"/>
      <c r="O234" s="158"/>
      <c r="P234" s="158"/>
      <c r="Q234" s="158"/>
      <c r="R234" s="158"/>
      <c r="S234" s="158"/>
      <c r="T234" s="158"/>
      <c r="U234" s="158"/>
      <c r="V234" s="158"/>
      <c r="W234" s="158"/>
      <c r="X234" s="158"/>
      <c r="Y234" s="158"/>
      <c r="Z234" s="158"/>
      <c r="AA234" s="158"/>
      <c r="AB234" s="158"/>
      <c r="AC234" s="158"/>
    </row>
    <row r="235" spans="2:29" ht="20.149999999999999" customHeight="1">
      <c r="B235" s="158"/>
      <c r="C235" s="158"/>
      <c r="D235" s="158"/>
      <c r="E235" s="158"/>
      <c r="F235" s="158"/>
      <c r="G235" s="158"/>
      <c r="H235" s="158"/>
      <c r="I235" s="158"/>
      <c r="J235" s="158"/>
      <c r="K235" s="158"/>
      <c r="L235" s="158"/>
      <c r="M235" s="158"/>
      <c r="N235" s="158"/>
      <c r="O235" s="158"/>
      <c r="P235" s="158"/>
      <c r="Q235" s="158"/>
      <c r="R235" s="158"/>
      <c r="S235" s="158"/>
      <c r="T235" s="158"/>
      <c r="U235" s="158"/>
      <c r="V235" s="158"/>
      <c r="W235" s="158"/>
      <c r="X235" s="158"/>
      <c r="Y235" s="158"/>
      <c r="Z235" s="158"/>
      <c r="AA235" s="158"/>
      <c r="AB235" s="158"/>
      <c r="AC235" s="158"/>
    </row>
    <row r="236" spans="2:29" ht="20.149999999999999" customHeight="1">
      <c r="B236" s="158"/>
      <c r="C236" s="158"/>
      <c r="D236" s="158"/>
      <c r="E236" s="158"/>
      <c r="F236" s="158"/>
      <c r="G236" s="158"/>
      <c r="H236" s="158"/>
      <c r="I236" s="158"/>
      <c r="J236" s="158"/>
      <c r="K236" s="158"/>
      <c r="L236" s="158"/>
      <c r="M236" s="158"/>
      <c r="N236" s="158"/>
      <c r="O236" s="158"/>
      <c r="P236" s="158"/>
      <c r="Q236" s="158"/>
      <c r="R236" s="158"/>
      <c r="S236" s="158"/>
      <c r="T236" s="158"/>
      <c r="U236" s="158"/>
      <c r="V236" s="158"/>
      <c r="W236" s="158"/>
      <c r="X236" s="158"/>
      <c r="Y236" s="158"/>
      <c r="Z236" s="158"/>
      <c r="AA236" s="158"/>
      <c r="AB236" s="158"/>
      <c r="AC236" s="158"/>
    </row>
    <row r="237" spans="2:29" ht="20.149999999999999" customHeight="1">
      <c r="B237" s="158"/>
      <c r="C237" s="158"/>
      <c r="D237" s="158"/>
      <c r="E237" s="158"/>
      <c r="F237" s="158"/>
      <c r="G237" s="158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  <c r="R237" s="158"/>
      <c r="S237" s="158"/>
      <c r="T237" s="158"/>
      <c r="U237" s="158"/>
      <c r="V237" s="158"/>
      <c r="W237" s="158"/>
      <c r="X237" s="158"/>
      <c r="Y237" s="158"/>
      <c r="Z237" s="158"/>
      <c r="AA237" s="158"/>
      <c r="AB237" s="158"/>
      <c r="AC237" s="158"/>
    </row>
    <row r="238" spans="2:29" ht="20.149999999999999" customHeight="1">
      <c r="B238" s="158"/>
      <c r="C238" s="158"/>
      <c r="D238" s="158"/>
      <c r="E238" s="158"/>
      <c r="F238" s="158"/>
      <c r="G238" s="158"/>
      <c r="H238" s="158"/>
      <c r="I238" s="158"/>
      <c r="J238" s="158"/>
      <c r="K238" s="158"/>
      <c r="L238" s="158"/>
      <c r="M238" s="158"/>
      <c r="N238" s="158"/>
      <c r="O238" s="158"/>
      <c r="P238" s="158"/>
      <c r="Q238" s="158"/>
      <c r="R238" s="158"/>
      <c r="S238" s="158"/>
      <c r="T238" s="158"/>
      <c r="U238" s="158"/>
      <c r="V238" s="158"/>
      <c r="W238" s="158"/>
      <c r="X238" s="158"/>
      <c r="Y238" s="158"/>
      <c r="Z238" s="158"/>
      <c r="AA238" s="158"/>
      <c r="AB238" s="158"/>
      <c r="AC238" s="158"/>
    </row>
    <row r="239" spans="2:29" ht="20.149999999999999" customHeight="1">
      <c r="B239" s="158"/>
      <c r="C239" s="158"/>
      <c r="D239" s="158"/>
      <c r="E239" s="158"/>
      <c r="F239" s="158"/>
      <c r="G239" s="158"/>
      <c r="H239" s="158"/>
      <c r="I239" s="158"/>
      <c r="J239" s="158"/>
      <c r="K239" s="158"/>
      <c r="L239" s="158"/>
      <c r="M239" s="158"/>
      <c r="N239" s="158"/>
      <c r="O239" s="158"/>
      <c r="P239" s="158"/>
      <c r="Q239" s="158"/>
      <c r="R239" s="158"/>
      <c r="S239" s="158"/>
      <c r="T239" s="158"/>
      <c r="U239" s="158"/>
      <c r="V239" s="158"/>
      <c r="W239" s="158"/>
      <c r="X239" s="158"/>
      <c r="Y239" s="158"/>
      <c r="Z239" s="158"/>
      <c r="AA239" s="158"/>
      <c r="AB239" s="158"/>
      <c r="AC239" s="158"/>
    </row>
    <row r="240" spans="2:29" ht="20.149999999999999" customHeight="1">
      <c r="B240" s="158"/>
      <c r="C240" s="158"/>
      <c r="D240" s="158"/>
      <c r="E240" s="158"/>
      <c r="F240" s="158"/>
      <c r="G240" s="158"/>
      <c r="H240" s="158"/>
      <c r="I240" s="158"/>
      <c r="J240" s="158"/>
      <c r="K240" s="158"/>
      <c r="L240" s="158"/>
      <c r="M240" s="158"/>
      <c r="N240" s="158"/>
      <c r="O240" s="158"/>
      <c r="P240" s="158"/>
      <c r="Q240" s="158"/>
      <c r="R240" s="158"/>
      <c r="S240" s="158"/>
      <c r="T240" s="158"/>
      <c r="U240" s="158"/>
      <c r="V240" s="158"/>
      <c r="W240" s="158"/>
      <c r="X240" s="158"/>
      <c r="Y240" s="158"/>
      <c r="Z240" s="158"/>
      <c r="AA240" s="158"/>
      <c r="AB240" s="158"/>
      <c r="AC240" s="158"/>
    </row>
    <row r="241" spans="2:29" ht="20.149999999999999" customHeight="1">
      <c r="B241" s="158"/>
      <c r="C241" s="158"/>
      <c r="D241" s="158"/>
      <c r="E241" s="158"/>
      <c r="F241" s="158"/>
      <c r="G241" s="158"/>
      <c r="H241" s="158"/>
      <c r="I241" s="158"/>
      <c r="J241" s="158"/>
      <c r="K241" s="158"/>
      <c r="L241" s="158"/>
      <c r="M241" s="158"/>
      <c r="N241" s="158"/>
      <c r="O241" s="158"/>
      <c r="P241" s="158"/>
      <c r="Q241" s="158"/>
      <c r="R241" s="158"/>
      <c r="S241" s="158"/>
      <c r="T241" s="158"/>
      <c r="U241" s="158"/>
      <c r="V241" s="158"/>
      <c r="W241" s="158"/>
      <c r="X241" s="158"/>
      <c r="Y241" s="158"/>
      <c r="Z241" s="158"/>
      <c r="AA241" s="158"/>
      <c r="AB241" s="158"/>
      <c r="AC241" s="158"/>
    </row>
    <row r="242" spans="2:29" ht="20.149999999999999" customHeight="1">
      <c r="B242" s="158"/>
      <c r="C242" s="158"/>
      <c r="D242" s="158"/>
      <c r="E242" s="158"/>
      <c r="F242" s="158"/>
      <c r="G242" s="158"/>
      <c r="H242" s="158"/>
      <c r="I242" s="158"/>
      <c r="J242" s="158"/>
      <c r="K242" s="158"/>
      <c r="L242" s="158"/>
      <c r="M242" s="158"/>
      <c r="N242" s="158"/>
      <c r="O242" s="158"/>
      <c r="P242" s="158"/>
      <c r="Q242" s="158"/>
      <c r="R242" s="158"/>
      <c r="S242" s="158"/>
      <c r="T242" s="158"/>
      <c r="U242" s="158"/>
      <c r="V242" s="158"/>
      <c r="W242" s="158"/>
      <c r="X242" s="158"/>
      <c r="Y242" s="158"/>
      <c r="Z242" s="158"/>
      <c r="AA242" s="158"/>
      <c r="AB242" s="158"/>
      <c r="AC242" s="158"/>
    </row>
    <row r="243" spans="2:29" ht="20.149999999999999" customHeight="1">
      <c r="B243" s="158"/>
      <c r="C243" s="158"/>
      <c r="D243" s="158"/>
      <c r="E243" s="158"/>
      <c r="F243" s="158"/>
      <c r="G243" s="158"/>
      <c r="H243" s="158"/>
      <c r="I243" s="158"/>
      <c r="J243" s="158"/>
      <c r="K243" s="158"/>
      <c r="L243" s="158"/>
      <c r="M243" s="158"/>
      <c r="N243" s="158"/>
      <c r="O243" s="158"/>
      <c r="P243" s="158"/>
      <c r="Q243" s="158"/>
      <c r="R243" s="158"/>
      <c r="S243" s="158"/>
      <c r="T243" s="158"/>
      <c r="U243" s="158"/>
      <c r="V243" s="158"/>
      <c r="W243" s="158"/>
      <c r="X243" s="158"/>
      <c r="Y243" s="158"/>
      <c r="Z243" s="158"/>
      <c r="AA243" s="158"/>
      <c r="AB243" s="158"/>
      <c r="AC243" s="158"/>
    </row>
    <row r="244" spans="2:29" ht="20.149999999999999" customHeight="1">
      <c r="B244" s="158"/>
      <c r="C244" s="158"/>
      <c r="D244" s="158"/>
      <c r="E244" s="158"/>
      <c r="F244" s="158"/>
      <c r="G244" s="158"/>
      <c r="H244" s="158"/>
      <c r="I244" s="158"/>
      <c r="J244" s="158"/>
      <c r="K244" s="158"/>
      <c r="L244" s="158"/>
      <c r="M244" s="158"/>
      <c r="N244" s="158"/>
      <c r="O244" s="158"/>
      <c r="P244" s="158"/>
      <c r="Q244" s="158"/>
      <c r="R244" s="158"/>
      <c r="S244" s="158"/>
      <c r="T244" s="158"/>
      <c r="U244" s="158"/>
      <c r="V244" s="158"/>
      <c r="W244" s="158"/>
      <c r="X244" s="158"/>
      <c r="Y244" s="158"/>
      <c r="Z244" s="158"/>
      <c r="AA244" s="158"/>
      <c r="AB244" s="158"/>
      <c r="AC244" s="158"/>
    </row>
    <row r="245" spans="2:29" ht="20.149999999999999" customHeight="1">
      <c r="B245" s="158"/>
      <c r="C245" s="158"/>
      <c r="D245" s="158"/>
      <c r="E245" s="158"/>
      <c r="F245" s="158"/>
      <c r="G245" s="158"/>
      <c r="H245" s="158"/>
      <c r="I245" s="158"/>
      <c r="J245" s="158"/>
      <c r="K245" s="158"/>
      <c r="L245" s="158"/>
      <c r="M245" s="158"/>
      <c r="N245" s="158"/>
      <c r="O245" s="158"/>
      <c r="P245" s="158"/>
      <c r="Q245" s="158"/>
      <c r="R245" s="158"/>
      <c r="S245" s="158"/>
      <c r="T245" s="158"/>
      <c r="U245" s="158"/>
      <c r="V245" s="158"/>
      <c r="W245" s="158"/>
      <c r="X245" s="158"/>
      <c r="Y245" s="158"/>
      <c r="Z245" s="158"/>
      <c r="AA245" s="158"/>
      <c r="AB245" s="158"/>
      <c r="AC245" s="158"/>
    </row>
    <row r="246" spans="2:29" ht="20.149999999999999" customHeight="1">
      <c r="B246" s="158"/>
      <c r="C246" s="158"/>
      <c r="D246" s="158"/>
      <c r="E246" s="158"/>
      <c r="F246" s="158"/>
      <c r="G246" s="158"/>
      <c r="H246" s="158"/>
      <c r="I246" s="158"/>
      <c r="J246" s="158"/>
      <c r="K246" s="158"/>
      <c r="L246" s="158"/>
      <c r="M246" s="158"/>
      <c r="N246" s="158"/>
      <c r="O246" s="158"/>
      <c r="P246" s="158"/>
      <c r="Q246" s="158"/>
      <c r="R246" s="158"/>
      <c r="S246" s="158"/>
      <c r="T246" s="158"/>
      <c r="U246" s="158"/>
      <c r="V246" s="158"/>
      <c r="W246" s="158"/>
      <c r="X246" s="158"/>
      <c r="Y246" s="158"/>
      <c r="Z246" s="158"/>
      <c r="AA246" s="158"/>
      <c r="AB246" s="158"/>
      <c r="AC246" s="158"/>
    </row>
    <row r="247" spans="2:29" ht="20.149999999999999" customHeight="1">
      <c r="B247" s="158"/>
      <c r="C247" s="158"/>
      <c r="D247" s="158"/>
      <c r="E247" s="158"/>
      <c r="F247" s="158"/>
      <c r="G247" s="158"/>
      <c r="H247" s="158"/>
      <c r="I247" s="158"/>
      <c r="J247" s="158"/>
      <c r="K247" s="158"/>
      <c r="L247" s="158"/>
      <c r="M247" s="158"/>
      <c r="N247" s="158"/>
      <c r="O247" s="158"/>
      <c r="P247" s="158"/>
      <c r="Q247" s="158"/>
      <c r="R247" s="158"/>
      <c r="S247" s="158"/>
      <c r="T247" s="158"/>
      <c r="U247" s="158"/>
      <c r="V247" s="158"/>
      <c r="W247" s="158"/>
      <c r="X247" s="158"/>
      <c r="Y247" s="158"/>
      <c r="Z247" s="158"/>
      <c r="AA247" s="158"/>
      <c r="AB247" s="158"/>
      <c r="AC247" s="158"/>
    </row>
    <row r="248" spans="2:29" ht="20.149999999999999" customHeight="1">
      <c r="B248" s="158"/>
      <c r="C248" s="158"/>
      <c r="D248" s="158"/>
      <c r="E248" s="158"/>
      <c r="F248" s="158"/>
      <c r="G248" s="158"/>
      <c r="H248" s="158"/>
      <c r="I248" s="158"/>
      <c r="J248" s="158"/>
      <c r="K248" s="158"/>
      <c r="L248" s="158"/>
      <c r="M248" s="158"/>
      <c r="N248" s="158"/>
      <c r="O248" s="158"/>
      <c r="P248" s="158"/>
      <c r="Q248" s="158"/>
      <c r="R248" s="158"/>
      <c r="S248" s="158"/>
      <c r="T248" s="158"/>
      <c r="U248" s="158"/>
      <c r="V248" s="158"/>
      <c r="W248" s="158"/>
      <c r="X248" s="158"/>
      <c r="Y248" s="158"/>
      <c r="Z248" s="158"/>
      <c r="AA248" s="158"/>
      <c r="AB248" s="158"/>
      <c r="AC248" s="158"/>
    </row>
    <row r="249" spans="2:29" ht="20.149999999999999" customHeight="1">
      <c r="B249" s="158"/>
      <c r="C249" s="158"/>
      <c r="D249" s="158"/>
      <c r="E249" s="158"/>
      <c r="F249" s="158"/>
      <c r="G249" s="158"/>
      <c r="H249" s="158"/>
      <c r="I249" s="158"/>
      <c r="J249" s="158"/>
      <c r="K249" s="158"/>
      <c r="L249" s="158"/>
      <c r="M249" s="158"/>
      <c r="N249" s="158"/>
      <c r="O249" s="158"/>
      <c r="P249" s="158"/>
      <c r="Q249" s="158"/>
      <c r="R249" s="158"/>
      <c r="S249" s="158"/>
      <c r="T249" s="158"/>
      <c r="U249" s="158"/>
      <c r="V249" s="158"/>
      <c r="W249" s="158"/>
      <c r="X249" s="158"/>
      <c r="Y249" s="158"/>
      <c r="Z249" s="158"/>
      <c r="AA249" s="158"/>
      <c r="AB249" s="158"/>
      <c r="AC249" s="158"/>
    </row>
  </sheetData>
  <mergeCells count="5">
    <mergeCell ref="A3:A5"/>
    <mergeCell ref="B3:E3"/>
    <mergeCell ref="C4:D4"/>
    <mergeCell ref="F3:H3"/>
    <mergeCell ref="G4:H4"/>
  </mergeCells>
  <phoneticPr fontId="12" type="noConversion"/>
  <printOptions horizontalCentered="1"/>
  <pageMargins left="0" right="0" top="0" bottom="0.39370078740157483" header="0" footer="0"/>
  <pageSetup paperSize="9" scale="66" orientation="landscape" r:id="rId1"/>
  <headerFooter alignWithMargins="0">
    <oddFooter xml:space="preserve">&amp;RPàgina &amp;P de &amp;N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41</vt:i4>
      </vt:variant>
    </vt:vector>
  </HeadingPairs>
  <TitlesOfParts>
    <vt:vector size="55" baseType="lpstr">
      <vt:lpstr>NOTA METODOLÒGICA</vt:lpstr>
      <vt:lpstr>CEREALS</vt:lpstr>
      <vt:lpstr>PSEUDOCEREALS</vt:lpstr>
      <vt:lpstr>LLEGUMINOSES</vt:lpstr>
      <vt:lpstr>FARRATGES</vt:lpstr>
      <vt:lpstr>TUBERCLES</vt:lpstr>
      <vt:lpstr>HORTALISSES</vt:lpstr>
      <vt:lpstr>INDUSTRIALS</vt:lpstr>
      <vt:lpstr>FLORS</vt:lpstr>
      <vt:lpstr>FRUITERS</vt:lpstr>
      <vt:lpstr>CÍTRICS</vt:lpstr>
      <vt:lpstr>VINYA</vt:lpstr>
      <vt:lpstr>OLIVERA</vt:lpstr>
      <vt:lpstr>ALTRES LLENYOSOS</vt:lpstr>
      <vt:lpstr>TUBERCLES!_11Àrea_d_impressió</vt:lpstr>
      <vt:lpstr>VINYA!_12Àrea_d_impressió</vt:lpstr>
      <vt:lpstr>CEREALS!_1Àrea_d_impressió</vt:lpstr>
      <vt:lpstr>PSEUDOCEREALS!_1Àrea_d_impressió</vt:lpstr>
      <vt:lpstr>FARRATGES!_3Àrea_d_impressió</vt:lpstr>
      <vt:lpstr>FLORS!_4Àrea_d_impressió</vt:lpstr>
      <vt:lpstr>'ALTRES LLENYOSOS'!_5Àrea_d_impressió</vt:lpstr>
      <vt:lpstr>FRUITERS!_5Àrea_d_impressió</vt:lpstr>
      <vt:lpstr>HORTALISSES!_6Àrea_d_impressió</vt:lpstr>
      <vt:lpstr>INDUSTRIALS!_7Àrea_d_impressió</vt:lpstr>
      <vt:lpstr>LLEGUMINOSES!_8Àrea_d_impressió</vt:lpstr>
      <vt:lpstr>'NOTA METODOLÒGICA'!_9Àrea_d_impressió</vt:lpstr>
      <vt:lpstr>'ALTRES LLENYOSOS'!Área_de_impresión</vt:lpstr>
      <vt:lpstr>CEREALS!Área_de_impresión</vt:lpstr>
      <vt:lpstr>CÍTRICS!Área_de_impresión</vt:lpstr>
      <vt:lpstr>FARRATGES!Área_de_impresión</vt:lpstr>
      <vt:lpstr>FLORS!Área_de_impresión</vt:lpstr>
      <vt:lpstr>FRUITERS!Área_de_impresión</vt:lpstr>
      <vt:lpstr>HORTALISSES!Área_de_impresión</vt:lpstr>
      <vt:lpstr>INDUSTRIALS!Área_de_impresión</vt:lpstr>
      <vt:lpstr>LLEGUMINOSES!Área_de_impresión</vt:lpstr>
      <vt:lpstr>'NOTA METODOLÒGICA'!Área_de_impresión</vt:lpstr>
      <vt:lpstr>OLIVERA!Área_de_impresión</vt:lpstr>
      <vt:lpstr>PSEUDOCEREALS!Área_de_impresión</vt:lpstr>
      <vt:lpstr>TUBERCLES!Área_de_impresión</vt:lpstr>
      <vt:lpstr>VINYA!Área_de_impresión</vt:lpstr>
      <vt:lpstr>'NOTA METODOLÒGICA'!OLE_LINK1</vt:lpstr>
      <vt:lpstr>'NOTA METODOLÒGICA'!OLE_LINK2</vt:lpstr>
      <vt:lpstr>'ALTRES LLENYOSOS'!Títulos_a_imprimir</vt:lpstr>
      <vt:lpstr>CEREALS!Títulos_a_imprimir</vt:lpstr>
      <vt:lpstr>CÍTRICS!Títulos_a_imprimir</vt:lpstr>
      <vt:lpstr>FARRATGES!Títulos_a_imprimir</vt:lpstr>
      <vt:lpstr>FLORS!Títulos_a_imprimir</vt:lpstr>
      <vt:lpstr>FRUITERS!Títulos_a_imprimir</vt:lpstr>
      <vt:lpstr>HORTALISSES!Títulos_a_imprimir</vt:lpstr>
      <vt:lpstr>INDUSTRIALS!Títulos_a_imprimir</vt:lpstr>
      <vt:lpstr>LLEGUMINOSES!Títulos_a_imprimir</vt:lpstr>
      <vt:lpstr>OLIVERA!Títulos_a_imprimir</vt:lpstr>
      <vt:lpstr>PSEUDOCEREALS!Títulos_a_imprimir</vt:lpstr>
      <vt:lpstr>TUBERCLES!Títulos_a_imprimir</vt:lpstr>
      <vt:lpstr>VINYA!Títulos_a_imprimir</vt:lpstr>
    </vt:vector>
  </TitlesOfParts>
  <Company>Generalitat de Catalunya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DARP</dc:creator>
  <cp:lastModifiedBy>Windows User</cp:lastModifiedBy>
  <cp:lastPrinted>2020-06-27T18:34:41Z</cp:lastPrinted>
  <dcterms:created xsi:type="dcterms:W3CDTF">2006-05-04T11:15:22Z</dcterms:created>
  <dcterms:modified xsi:type="dcterms:W3CDTF">2020-06-27T18:35:54Z</dcterms:modified>
</cp:coreProperties>
</file>